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источники 2023" sheetId="1" r:id="rId1"/>
    <sheet name="доходы 2023" sheetId="2" r:id="rId2"/>
    <sheet name="функциональная 2023" sheetId="3" r:id="rId3"/>
    <sheet name="ведомственная 2023" sheetId="4" r:id="rId4"/>
    <sheet name="программы 2023" sheetId="5" r:id="rId5"/>
  </sheets>
  <definedNames>
    <definedName name="dst106983" localSheetId="1">'доходы 2023'!$E$70</definedName>
  </definedNames>
  <calcPr fullCalcOnLoad="1"/>
</workbook>
</file>

<file path=xl/sharedStrings.xml><?xml version="1.0" encoding="utf-8"?>
<sst xmlns="http://schemas.openxmlformats.org/spreadsheetml/2006/main" count="6291" uniqueCount="893">
  <si>
    <t>Приложение №1</t>
  </si>
  <si>
    <t xml:space="preserve">к решению Представительного Собрания </t>
  </si>
  <si>
    <t>Горшеченского района Курской области</t>
  </si>
  <si>
    <t>от "19" декабря 2022 г.  №268</t>
  </si>
  <si>
    <t>"О бюджете муниципального района</t>
  </si>
  <si>
    <t>"Горшеченский район" Курской области на 2023 год</t>
  </si>
  <si>
    <t>и на плановый период 2024 и 2025 годов</t>
  </si>
  <si>
    <t>(в ред. Решений  №276 от 15.02.2023г., №307 от 01.03.2023г., № 312 от 05.05.2023г.; №330 от 10.07.2023г., №340 от 04.09.2023г., №346 от 21.11.2023г., №357 от 18.12.2023г.)</t>
  </si>
  <si>
    <t>Источники финансирования дефицита бюджета муниципального района на 2023 год</t>
  </si>
  <si>
    <t>(рублей)</t>
  </si>
  <si>
    <t>Код бюджетной классификации Российской Федерации</t>
  </si>
  <si>
    <t>Наименование источников финансирования дефицита бюджета</t>
  </si>
  <si>
    <t>Сумма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</si>
  <si>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</si>
  <si>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</si>
  <si>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</si>
  <si>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бюджетов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</si>
  <si>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</si>
  <si>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</si>
  <si>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</si>
  <si>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</si>
  <si>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</si>
  <si>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</si>
  <si>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01 05 02 01 05 0000 510</t>
  </si>
  <si>
    <t>Увеличение прочих остатков денежных средств бюджетов муниципальных районов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</si>
  <si>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</si>
  <si>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</si>
  <si>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</si>
  <si>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</si>
  <si>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</si>
  <si>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</si>
  <si>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01 05 02 01 05 0000 610</t>
  </si>
  <si>
    <t>Уменьшение прочих остатков денежных средств бюджетов муниципальных районов</t>
  </si>
  <si>
    <t>01 06 00 00 00 0000 000</t>
  </si>
  <si>
    <t>Иные источники внутреннего финансирования дефицитов бюджетов</t>
  </si>
  <si>
    <t>01 06 05 00 00 0000 000</t>
  </si>
  <si>
    <t>Бюджетные кредиты, предоставленные внутри страны в валете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</si>
  <si>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</si>
  <si>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</si>
  <si>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01 06 05 02 00 0000 600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</si>
  <si>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</si>
  <si>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</si>
  <si>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</si>
  <si>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01 06 05 02 05 2600 640</t>
  </si>
  <si>
    <t>Бюджетные кредиты, предоставляемые для покрытия временных кассовых разрывов</t>
  </si>
  <si>
    <t>01 06 05 02 05 2604 640</t>
  </si>
  <si>
    <t>Бюджетные кредиты, предоставляемые для покрытия временных кассовых разрывов, возникающих при исполнении бюджетов муниципальных образований и для осуществления  мероприятий, связанных с ликвидацией последствий стихийных бедствий</t>
  </si>
  <si>
    <t>01 06 05 00 00 0000 500</t>
  </si>
  <si>
    <t>Предоставление бюджетных кредитов внутри страны в валюте Российской Федерации</t>
  </si>
  <si>
    <t>01 06 05 02 00 0000 500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</si>
  <si>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</si>
  <si>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</si>
  <si>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</si>
  <si>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01 06 05 02 05 2600 540</t>
  </si>
  <si>
    <t>01 06 05 02 05 2604 540</t>
  </si>
  <si>
    <t>Итого источники финансирования дефицитов бюджетов</t>
  </si>
  <si>
    <t>Приложение № 3</t>
  </si>
  <si>
    <t>к решению Представительного Собрания</t>
  </si>
  <si>
    <t xml:space="preserve">  "О   бюджете муниципального района</t>
  </si>
  <si>
    <t xml:space="preserve">                                                                                                                "Горшеченский район» Курской области на 2023 год</t>
  </si>
  <si>
    <t>и на плановый период 2024 и 2025 годов"</t>
  </si>
  <si>
    <t>(в ред. Решений  №276 от 15.02.2023г., №307 от 01.03.2023г., № 312 от 05.05.2023г.; №330 от 10.07.2023г., №340 от 04.09.2023г., №346 от 21.11.2023г.,№357 от 18.12.2023г.)</t>
  </si>
  <si>
    <t>Прогнозируемое поступление доходов в бюджет муниципального района в 2023 году</t>
  </si>
  <si>
    <t>Наименование доходов</t>
  </si>
  <si>
    <t>Всего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</si>
  <si>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</si>
  <si>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</si>
  <si>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</si>
  <si>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</si>
  <si>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</si>
  <si>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</si>
  <si>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</si>
  <si>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r>
      <rPr>
        <sz val="12"/>
        <rFont val="Times New Roman"/>
        <family val="1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</si>
  <si>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</si>
  <si>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</si>
  <si>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</si>
  <si>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</si>
  <si>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</si>
  <si>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</si>
  <si>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</si>
  <si>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</si>
  <si>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</si>
  <si>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</si>
  <si>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</si>
  <si>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</si>
  <si>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</si>
  <si>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</si>
  <si>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</si>
  <si>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</si>
  <si>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</si>
  <si>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</si>
  <si>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</si>
  <si>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</si>
  <si>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</si>
  <si>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</si>
  <si>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</si>
  <si>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</si>
  <si>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</si>
  <si>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</si>
  <si>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</si>
  <si>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1 05 03000 01 0000 110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</si>
  <si>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</si>
  <si>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</si>
  <si>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</si>
  <si>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</si>
  <si>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</si>
  <si>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</si>
  <si>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</si>
  <si>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</si>
  <si>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</si>
  <si>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</si>
  <si>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</si>
  <si>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 мировыми  судьями 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</si>
  <si>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</si>
  <si>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</si>
  <si>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</si>
  <si>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</si>
  <si>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1 11 05010 00 0000 120 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</si>
  <si>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</si>
  <si>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</si>
  <si>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</si>
  <si>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</si>
  <si>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</si>
  <si>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1 11 05020 00 0000 120
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</si>
  <si>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</si>
  <si>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1 11 05025 05 0000 120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</si>
  <si>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</si>
  <si>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</si>
  <si>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</si>
  <si>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</si>
  <si>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</si>
  <si>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</si>
  <si>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</si>
  <si>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1 11 05075 05 0000 120</t>
  </si>
  <si>
    <t xml:space="preserve">Доходы от сдачи в аренду имущества, составляющего казну муниципальных районов (за исключением земельных участков)
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</si>
  <si>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</si>
  <si>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</si>
  <si>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</si>
  <si>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</si>
  <si>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</si>
  <si>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</si>
  <si>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</si>
  <si>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</si>
  <si>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</si>
  <si>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 оказания  платных услуг (работ)</t>
  </si>
  <si>
    <t>1 13 01990 00 0000 130</t>
  </si>
  <si>
    <t>Прочие доходы от оказания платных услуг (работ)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</si>
  <si>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</si>
  <si>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</si>
  <si>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1 14 00000 00 0000 000</t>
  </si>
  <si>
    <t xml:space="preserve">ДОХОДЫ ОТ ПРОДАЖИ МАТЕРИАЛЬНЫХ  И  НЕМАТЕРИАЛЬНЫХ  АКТИВОВ </t>
  </si>
  <si>
    <t xml:space="preserve">1 14 02000 00 0000 410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</si>
  <si>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</si>
  <si>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1 14 02052 05 0000 410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</si>
  <si>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</si>
  <si>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</si>
  <si>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</si>
  <si>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</si>
  <si>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</si>
  <si>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</si>
  <si>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</si>
  <si>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</si>
  <si>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</si>
  <si>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1 16 00000 00 0000 000</t>
  </si>
  <si>
    <t>ШТРАФЫ, САНКЦИИ, ВОЗМЕЩЕНИЕ УЩЕРБА</t>
  </si>
  <si>
    <t>1 16 01000 01 0000 140</t>
  </si>
  <si>
    <t xml:space="preserve">Административные штрафы, установленные Кодексом Российской Федерации об административных правонарушениях
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</si>
  <si>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</si>
  <si>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</si>
  <si>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</si>
  <si>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</si>
  <si>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</si>
  <si>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</si>
  <si>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</si>
  <si>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</si>
  <si>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</si>
  <si>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</si>
  <si>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</si>
  <si>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</si>
  <si>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</si>
  <si>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</si>
  <si>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</si>
  <si>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</si>
  <si>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</si>
  <si>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</si>
  <si>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</si>
  <si>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</si>
  <si>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</si>
  <si>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</si>
  <si>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</si>
  <si>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</si>
  <si>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</si>
  <si>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</si>
  <si>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</si>
  <si>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</si>
  <si>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</si>
  <si>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</si>
  <si>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</si>
  <si>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</si>
  <si>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</si>
  <si>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</si>
  <si>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</si>
  <si>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</si>
  <si>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</si>
  <si>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</si>
  <si>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</si>
  <si>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</si>
  <si>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1 16 07000 00 0000 140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</si>
  <si>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</si>
  <si>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>1 16 07010 05 0000 140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</si>
  <si>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
</t>
  </si>
  <si>
    <t>1 16 11000 01 0000 140</t>
  </si>
  <si>
    <t>Платежи, уплачиваемые в целях возмещения вреда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</si>
  <si>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</si>
  <si>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</si>
  <si>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1 17 00000 00 0000 000</t>
  </si>
  <si>
    <t>ПРОЧИЕ НЕНАЛОГОВЫЕ ДОХОДЫ</t>
  </si>
  <si>
    <t>1 17 15000 00 0000 150</t>
  </si>
  <si>
    <t>Инициативные платежи</t>
  </si>
  <si>
    <t>1 17 15030 05 0000 150</t>
  </si>
  <si>
    <t>Инициативные платежи,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</si>
  <si>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</si>
  <si>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</si>
  <si>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</si>
  <si>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</si>
  <si>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</si>
  <si>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</si>
  <si>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</si>
  <si>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 бюджетной обеспеченности</t>
  </si>
  <si>
    <t>2 02 15001 05 0000 150</t>
  </si>
  <si>
    <t>Дотации бюджетам муниципальных районов на выравнивание  бюджетной обеспеченности из бюджета субъекта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</si>
  <si>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</si>
  <si>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</si>
  <si>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2 02 25172 00 0000 150</t>
  </si>
  <si>
    <t xml:space="preserve"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
</t>
  </si>
  <si>
    <t>2 02 25172 05 0000 150</t>
  </si>
  <si>
    <t xml:space="preserve">Субсидии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
</t>
  </si>
  <si>
    <t>2 02 25179 00 0000 150</t>
  </si>
  <si>
    <t xml:space="preserve"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
</t>
  </si>
  <si>
    <t>2 02 25179 05 0000 150</t>
  </si>
  <si>
    <t xml:space="preserve"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
</t>
  </si>
  <si>
    <t xml:space="preserve">2 02 25213 00 0000 150
</t>
  </si>
  <si>
    <t xml:space="preserve">Субсидии бюджетам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
</t>
  </si>
  <si>
    <t xml:space="preserve">2 02 25213 05 0000 150
</t>
  </si>
  <si>
    <t xml:space="preserve">Субсидии бюджетам муниципальных районов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
</t>
  </si>
  <si>
    <t xml:space="preserve">2 02 25304 00 0000 150
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</si>
  <si>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</si>
  <si>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2 02 25304 05 0000 150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</si>
  <si>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</si>
  <si>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2 02 25467 00 0000 150</t>
  </si>
  <si>
    <t xml:space="preserve"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</si>
  <si>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2 02 25467 05 0000 150</t>
  </si>
  <si>
    <t xml:space="preserve"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</si>
  <si>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2 02 25497 00 0000 150</t>
  </si>
  <si>
    <t>Субсидии бюджетам на реализацию мероприятий по обеспечению жильем молодых семей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</si>
  <si>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</si>
  <si>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</si>
  <si>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2 02 25513 00 0000 150</t>
  </si>
  <si>
    <t xml:space="preserve">Субсидии бюджетам на развитие сети учреждений культурно-досугового типа
</t>
  </si>
  <si>
    <t>2 02 25513 05 0000 150</t>
  </si>
  <si>
    <t xml:space="preserve">Субсидии бюджетам муниципальных районов на развитие сети учреждений культурно-досугового типа
</t>
  </si>
  <si>
    <t>2 02 25519 00 0000 150</t>
  </si>
  <si>
    <t xml:space="preserve">Субсидии бюджетам на поддержку отрасли культуры
</t>
  </si>
  <si>
    <t>2 02 25519 05 0000 150</t>
  </si>
  <si>
    <t xml:space="preserve">Субсидии бюджетам муниципальных районов на поддержку отрасли культуры
</t>
  </si>
  <si>
    <t>2 02 27576 00 0000 150</t>
  </si>
  <si>
    <t xml:space="preserve"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
</t>
  </si>
  <si>
    <t>2 02 27576 05 0000 150</t>
  </si>
  <si>
    <t xml:space="preserve"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
</t>
  </si>
  <si>
    <t>2 02 25750 00 0000 150</t>
  </si>
  <si>
    <t xml:space="preserve">Субсидии бюджетам на реализацию мероприятий по модернизации школьных систем образования
</t>
  </si>
  <si>
    <t>2 02 25750 05 0000 150</t>
  </si>
  <si>
    <t xml:space="preserve">Субсидии бюджетам муниципальных районов на реализацию мероприятий по модернизации школьных систем образования
</t>
  </si>
  <si>
    <t>2 02 29999 00 0000 150</t>
  </si>
  <si>
    <t>Прочие субсидии</t>
  </si>
  <si>
    <t>2 02 29999 05 0000 150</t>
  </si>
  <si>
    <t>Прочие субсидии бюджетам муниципальных районов</t>
  </si>
  <si>
    <t>+</t>
  </si>
  <si>
    <t>2 02 30000 00 0000 150</t>
  </si>
  <si>
    <t>Субвенции бюджетам бюджетной системы Российской Федерации</t>
  </si>
  <si>
    <t>2 02 30013 00 0000 150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</si>
  <si>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</si>
  <si>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2 02 30013 05 0000 150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</si>
  <si>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</si>
  <si>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2 02 30027 00 0000 150</t>
  </si>
  <si>
    <t xml:space="preserve"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
</t>
  </si>
  <si>
    <t>2 02 30027 05 0000 150</t>
  </si>
  <si>
    <t xml:space="preserve"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
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</si>
  <si>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</si>
  <si>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</si>
  <si>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</si>
  <si>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</si>
  <si>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2 02 35302 00 0000 150
</t>
  </si>
  <si>
    <t xml:space="preserve">Субвенции бюджетам муниципальных образований на осуществление ежемесячных выплат на детей в возрасте от трех до семи лет включительно
</t>
  </si>
  <si>
    <t xml:space="preserve">2 02 35302 05 0000 150
</t>
  </si>
  <si>
    <t xml:space="preserve">Субвенции бюджетам муниципальных районов на осуществление ежемесячных выплат на детей в возрасте от трех до семи лет включительно
</t>
  </si>
  <si>
    <t xml:space="preserve">2 02 35303 00 0000 150
</t>
  </si>
  <si>
    <t xml:space="preserve"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</si>
  <si>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2 02 35303 05 0000 150
</t>
  </si>
  <si>
    <t xml:space="preserve"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</si>
  <si>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2 02 35930 00 0000 150</t>
  </si>
  <si>
    <t>Субвенции бюджетам на государственную регистрацию актов гражданского состояния</t>
  </si>
  <si>
    <t>2 02 35930 05 0000 150</t>
  </si>
  <si>
    <t>Субвенции бюджетам муниципальных районов на государственную регистрацию актов гражданского состояния</t>
  </si>
  <si>
    <t>2 02 39999 00 0000 150</t>
  </si>
  <si>
    <t>Прочие субвенции</t>
  </si>
  <si>
    <t>2 02 39999 05 0000 150</t>
  </si>
  <si>
    <t>Прочие субвенции бюджетам муниципальных районов</t>
  </si>
  <si>
    <t>2 02 40000 00 0000 150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</si>
  <si>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</si>
  <si>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</si>
  <si>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</si>
  <si>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</si>
  <si>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</si>
  <si>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2 02 49999 00 0000 150</t>
  </si>
  <si>
    <t xml:space="preserve">Прочие межбюджетные трансферты, передаваемые бюджетам
</t>
  </si>
  <si>
    <t>2 02 49999 05 0000 150</t>
  </si>
  <si>
    <t xml:space="preserve">Прочие межбюджетные трансферты, передаваемые бюджетам муниципальных районов
</t>
  </si>
  <si>
    <t xml:space="preserve">
2 07 00000 00 0000 150 
</t>
  </si>
  <si>
    <t xml:space="preserve">Прочие безвозмездные поступления </t>
  </si>
  <si>
    <t xml:space="preserve">   2 07 05030 05 0000 150 </t>
  </si>
  <si>
    <t>Прочие безвозмездные поступления в бюджеты муниципальных районов</t>
  </si>
  <si>
    <t>2 19 00000 00 0000 150</t>
  </si>
  <si>
    <t>ВОЗВРАТ ОСТАТКОВ СУБСИДИЙ, СУБВЕНЦИЙ И ИНЫХ МЕЖБЮДЖЕТНЫХ ТРАНСФЕРТОВ, ИМЕЮЩИХ ЦЕЛЕВОЕ НАЗНАЧЕНИЕ, ПРОШЛЫХ ЛЕТ</t>
  </si>
  <si>
    <t>2 19 00000 05 0000 150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</si>
  <si>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</si>
  <si>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2 19 35082 05 0000 150</t>
  </si>
  <si>
    <t>Возврат остатков субвенций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из бюджетов муниципальных районов</t>
  </si>
  <si>
    <t>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</si>
  <si>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</si>
  <si>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Приложение №5</t>
  </si>
  <si>
    <t>(в ред. Решений  №276 от 15.02.2023г., №307 от 01.03.2023г., № 312 от 05.05.2023г.;№330 от 10.07.2023г., №340 от 04.09.2023г., №346 от 21.11.2023г., №357 от 18.12.2023г.)</t>
  </si>
  <si>
    <t>Распределение бюджетных ассигнований по разделам, подразделам, целевым статьям (муниципальным программам Горшеченского района и непрограммным направлениям деятельности), группам видов расходов классификации расходов бюджета муниципального района на 2023 год</t>
  </si>
  <si>
    <t>Наименование</t>
  </si>
  <si>
    <t>Рз</t>
  </si>
  <si>
    <t>ПР</t>
  </si>
  <si>
    <t>ЦСР</t>
  </si>
  <si>
    <t>ВР</t>
  </si>
  <si>
    <t>ВСЕГО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</si>
  <si>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</si>
  <si>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</si>
  <si>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</si>
  <si>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</si>
  <si>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Обеспечение функционирования главы муниципального образования </t>
  </si>
  <si>
    <t>71 0 00 00000</t>
  </si>
  <si>
    <t xml:space="preserve">Глава муниципального образования </t>
  </si>
  <si>
    <t>71 1 00 00000</t>
  </si>
  <si>
    <t xml:space="preserve">Обеспечение деятельности  и выполнение функций органов местного самоуправления </t>
  </si>
  <si>
    <t>71 1 00 С1402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</si>
  <si>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</si>
  <si>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</si>
  <si>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  власти и представительных органов муниципальных образований</t>
  </si>
  <si>
    <t>03</t>
  </si>
  <si>
    <t>Обеспечение деятельности представительного органа муниципального образования</t>
  </si>
  <si>
    <t>75 0 00 00000</t>
  </si>
  <si>
    <t>Аппарат представительного органа муниципального образования</t>
  </si>
  <si>
    <t>75 3 00 00000</t>
  </si>
  <si>
    <t>75 3 00 С1402</t>
  </si>
  <si>
    <t>Закупка товаров, работ и услуг для обеспечения государственных (муниципальных) нужд</t>
  </si>
  <si>
    <t>200</t>
  </si>
  <si>
    <t>Иные бюджетные ассигнования</t>
  </si>
  <si>
    <t>800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</si>
  <si>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</si>
  <si>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04</t>
  </si>
  <si>
    <t>Муниципальная программа "Развитие муниципальной службы в Горшеченском районе Курской области"</t>
  </si>
  <si>
    <t>09 0 00 00000</t>
  </si>
  <si>
    <t>Подпрограмма "Реализация мероприятий, направленных на развитие муниципальной службы" муниципальной программы "Развитие муниципальной службы в Горшеченском районе Курской области"</t>
  </si>
  <si>
    <t>09 1 00 00000</t>
  </si>
  <si>
    <t xml:space="preserve">Основное мероприятие "Повышение квалификации, подготовка и переподготовка муниципальных служащих"
</t>
  </si>
  <si>
    <t xml:space="preserve">09 1 01 00000 </t>
  </si>
  <si>
    <t>Мероприятия, направленные на развитие муниципальной службы</t>
  </si>
  <si>
    <t>09 1 01 С1437</t>
  </si>
  <si>
    <t>Муниципальная программа "Сохранение и развитие архивного дела в Горшеченском районе"</t>
  </si>
  <si>
    <t>10 0 00 00000</t>
  </si>
  <si>
    <t>Подпрограмма "Организация хранения, комплектования и использования документов Архивного фонда Курской области и иных архивных документов" муниципальной программы "Сохранение и развитие архивного дела в Горшеченском районе"</t>
  </si>
  <si>
    <t>10 2 00 00000</t>
  </si>
  <si>
    <t>Основное мероприятие "Содержание работников, осуществляющих переданные государственные полномочия в сфере архивного дела"</t>
  </si>
  <si>
    <t>10 2 01 00000</t>
  </si>
  <si>
    <t xml:space="preserve">Осуществление отдельных государственных полномочий в сфере архивного дела </t>
  </si>
  <si>
    <t>10 2 01 13360</t>
  </si>
  <si>
    <t>Муниципальная программа "Профилактика правонарушений на территории Горшеченского района Курской области"</t>
  </si>
  <si>
    <t>12 0 00 00000</t>
  </si>
  <si>
    <t>Подпрограмма "Управление муниципальной программой и обеспечение условий реализации" муниципальной программы "Профилактика правонарушений на территории Горшеченского района Курской области"</t>
  </si>
  <si>
    <t>12 1 00 00000</t>
  </si>
  <si>
    <t>Основное мероприятие "Содержание работников, осуществляющих переданные государственные полномочия по обеспечению деятельности комиссий по делам несовершеннолетних и защите их прав"</t>
  </si>
  <si>
    <t>12 1 01 00000</t>
  </si>
  <si>
    <t>Осуществление отдельных государственных полномочий по созданию  и обеспечению деятельности комиссий по делам несовершеннолетних и защите их прав</t>
  </si>
  <si>
    <t>12 1 01 13180</t>
  </si>
  <si>
    <t xml:space="preserve">Муниципальная программа "Содействие занятости населения в Горшеченском районе Курской области " </t>
  </si>
  <si>
    <t>17 0 00 00000</t>
  </si>
  <si>
    <t>Подпрограмма "Развитие институтов рынка труда " муниципальной программы "Содействие занятости населения в Горшеченском районе Курской области "</t>
  </si>
  <si>
    <t>17 2 00 00000</t>
  </si>
  <si>
    <t>Основное мероприятие "Содержание работников, осуществляющих переданные государственные полномочия в сфере трудовых отношений"</t>
  </si>
  <si>
    <t>17 2 01 00000</t>
  </si>
  <si>
    <t>Осуществление отдельных государственных полномочий в сфере трудовых отношений</t>
  </si>
  <si>
    <t>17 2 01 13310</t>
  </si>
  <si>
    <t>Расходы на выплаты персоналу  в целях обеспечения выполнения функций государственными муниципальными органами, казенными учреждениями, органами управления государственными внебюджетными фондами</t>
  </si>
  <si>
    <t>Обеспечение функционирования местных администраций</t>
  </si>
  <si>
    <t>73 0 00 00000</t>
  </si>
  <si>
    <t xml:space="preserve">Обеспечение деятельности администрации муниципального образования </t>
  </si>
  <si>
    <t>73 1 00 00000</t>
  </si>
  <si>
    <t>73 1 00 С1402</t>
  </si>
  <si>
    <t>Осуществление переданных полномочий в сфере внутреннего муниципального финансового контроля</t>
  </si>
  <si>
    <t>73 1 00 П1485</t>
  </si>
  <si>
    <t>Непрограммная деятельность органов местного самоуправления</t>
  </si>
  <si>
    <t>77 0 00 00000</t>
  </si>
  <si>
    <t>Непрограммные расходы органов местного самоуправления</t>
  </si>
  <si>
    <t>77 2 00 00000</t>
  </si>
  <si>
    <t>Содержание работников, осуществляющих отдельные государственные полномочия по организации мероприятий при осуществлении деятельности по обращению с животными без владельцев</t>
  </si>
  <si>
    <t>77 2 00 12712</t>
  </si>
  <si>
    <t xml:space="preserve">Осуществление отдельных государственных полномочий по организации и обеспечению деятельности административных комиссий </t>
  </si>
  <si>
    <t>77 2 00 13480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</si>
  <si>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</si>
  <si>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06</t>
  </si>
  <si>
    <t>Муниципальная программа "Повышение эффективности управления финансами в Горшеченском районе Курской области "</t>
  </si>
  <si>
    <t>14 0 00 00000</t>
  </si>
  <si>
    <t>Подпрограмма "Управление муниципальной программой и обеспечение условий реализации " муниципальной программы "Повышение эффективности управления финансами в Горшеченском районе Курской области "</t>
  </si>
  <si>
    <t>14 3 00 00000</t>
  </si>
  <si>
    <t>Основное мероприятие "Создание условий для эффективного управления финансами"</t>
  </si>
  <si>
    <t>14 3 01 00000</t>
  </si>
  <si>
    <t>14 3 01 С1402</t>
  </si>
  <si>
    <t>Обеспечение деятельности контрольно-счетных органов муниципального образования</t>
  </si>
  <si>
    <t>74 0 00 00000</t>
  </si>
  <si>
    <t>Руководитель контрольно-счетного органа муниципального образования</t>
  </si>
  <si>
    <t>74 1 00 00000</t>
  </si>
  <si>
    <t>Осуществление переданных полномочий в сфере внешнего муниципального финансового контроля</t>
  </si>
  <si>
    <t>74 1 00 П1484</t>
  </si>
  <si>
    <t>74 1 00 С1402</t>
  </si>
  <si>
    <t>Резервные фонды</t>
  </si>
  <si>
    <t>11</t>
  </si>
  <si>
    <t>Резервные фонды органов местного самоуправления</t>
  </si>
  <si>
    <t>78 0 00 00000</t>
  </si>
  <si>
    <t>78 1 00 00000</t>
  </si>
  <si>
    <t>Резервный фонд местной администрации</t>
  </si>
  <si>
    <t>78 1 00 С1403</t>
  </si>
  <si>
    <t>Другие общегосударственные вопросы</t>
  </si>
  <si>
    <t>13</t>
  </si>
  <si>
    <t>Муниципальная программа "Социальная поддержка граждан Горшеченского района Курской области "</t>
  </si>
  <si>
    <t>02 0 00 00000</t>
  </si>
  <si>
    <t>Подпрограмма "Развитие мер социальной поддержки отдельных категорий граждан " муниципальной программы "Социальная поддержка граждан Горшеченского района Курской области "</t>
  </si>
  <si>
    <t>02 2  00 00000</t>
  </si>
  <si>
    <t>Основное мероприятие "Обеспечение реализации отдельных мероприятий, направленных на улучшение положения и качества жизни граждан"</t>
  </si>
  <si>
    <t>02 2 01 00000</t>
  </si>
  <si>
    <t>Осуществление мер по улучшению положения и качества жизни граждан</t>
  </si>
  <si>
    <t>02 2 01 С1473</t>
  </si>
  <si>
    <t>Социальное обеспечение и иные выплаты населению</t>
  </si>
  <si>
    <t>300</t>
  </si>
  <si>
    <t xml:space="preserve">Предоставление субсидий бюджетным, автономным учреждениям и иным некоммерческим организациям </t>
  </si>
  <si>
    <t>600</t>
  </si>
  <si>
    <t>Подпрограмма "Улучшение демографической ситуации, совершенствование социальной поддержки семьи и детей " муниципальной программы "Социальная поддержка граждан  Горшеченского района Курской области "</t>
  </si>
  <si>
    <t>02 3 00 00000</t>
  </si>
  <si>
    <t>Основное мероприятие "Обеспечение реализации отдельных мероприятий, направленных на улучшение демографической ситуации, совершенствования социальной поддержки семьи и детей"</t>
  </si>
  <si>
    <t>02 3 02 00000</t>
  </si>
  <si>
    <t>Мероприятия в области улучшения демографической ситуации, совершенствования социальной поддержки семьи и детей</t>
  </si>
  <si>
    <t>02 3 02 С1474</t>
  </si>
  <si>
    <t>Муниципальная программа "Сохранение и развитие архивного дела в Горшеченском районе "</t>
  </si>
  <si>
    <t>Подпрограмма "Организация хранения, комплектования и использования документов Архивного фонда Курской области и иных архивных документов " муниципальной программы "Сохранение и развитие архивного дела в Горшеченском районе "</t>
  </si>
  <si>
    <t>Основное мероприятие "Развитие архивного дела"</t>
  </si>
  <si>
    <t>10 2 02 00000</t>
  </si>
  <si>
    <t xml:space="preserve">Реализация мероприятий по формированию и содержанию муниципального архива </t>
  </si>
  <si>
    <t>10 2 02 С1438</t>
  </si>
  <si>
    <t>Муниципальная программа "Развитие транспортной системы, обеспечение перевозки пассажиров в Горшеченском районе Курской области и безопасности дорожного движения "</t>
  </si>
  <si>
    <t>11 0 00 00000</t>
  </si>
  <si>
    <t xml:space="preserve">Подпрограмма "Повышение безопасности дорожного движения в Горшеченском районе Курской области " муниципальной программы "Развитие транспортной системы, обеспечение перевозки пассажиров в Горшеченском районе Курской области и безопасности дорожного движения " </t>
  </si>
  <si>
    <t>11 4 00 00000</t>
  </si>
  <si>
    <t>Основное мероприятие "Мероприятия, направленные на предупреждение опасного поведения участников дорожного движения"</t>
  </si>
  <si>
    <t>11 4 01 00000</t>
  </si>
  <si>
    <t>Обеспечение безопасности дорожного движения на автомобильных дорогах местного значения</t>
  </si>
  <si>
    <t>11 4 01 С1459</t>
  </si>
  <si>
    <t>Муниципальная программа "Профилактика правонарушений на территории Горшеченского района Курской области "</t>
  </si>
  <si>
    <t>Подпрограмма "Обеспечение правопорядка на территории Горшеченского района Курской области " муниципальной программы "Профилактика правонарушений на территории Горшеченского района Курской области "</t>
  </si>
  <si>
    <t>12 2 00 00000</t>
  </si>
  <si>
    <t>Основное мероприятие "Профилактика правонарушений"</t>
  </si>
  <si>
    <t>12 2 01 00000</t>
  </si>
  <si>
    <t>Реализация мероприятий, направленных на обеспечение правопорядка на территории муниципального образования</t>
  </si>
  <si>
    <t>12 2 01 С1435</t>
  </si>
  <si>
    <t>Основное мероприятие "Профилактика наркомании и медико-социальная реабилитация больных наркоманией"</t>
  </si>
  <si>
    <t>12 2 03 00000</t>
  </si>
  <si>
    <t>12 2 03 С1435</t>
  </si>
  <si>
    <t>12 2 03 C1435</t>
  </si>
  <si>
    <t>Муниципальная программа "Развитие малого и среднего предпринимательства в Горшеченском районе Курской области "</t>
  </si>
  <si>
    <t>15 0 00 00000</t>
  </si>
  <si>
    <t>Подпрограмма "Содействие развитию малого и среднего предпринимательства в Горшеченском районе Курской области " муниципальной программы "Развитие малого и среднего предпринимательства в Горшеченском районе Курской области "</t>
  </si>
  <si>
    <t>15 1 00 00000</t>
  </si>
  <si>
    <t>Основное мероприятие "Обеспечение реализации отдельных мероприятий, направленных на развитие малого и среднего предпринимательства"</t>
  </si>
  <si>
    <t>15 1 01 00000</t>
  </si>
  <si>
    <t>Обеспечение условий для развития малого и среднего предпринимательства на территории муниципального образования</t>
  </si>
  <si>
    <t>15 1 01 С1405</t>
  </si>
  <si>
    <t>Муниципальная программа "Обеспечение эффективного осуществления полномочий МКУ "ЕДДС" и МКУ "Управление хозяйственного обслуживания " Горшеченского района Курской области "</t>
  </si>
  <si>
    <t>18 0 00 00000</t>
  </si>
  <si>
    <t>Подпрограмма "Обеспечение реализации муниципальной программы "Обеспечение эффективного осуществления полномочий МКУ "ЕДДС" и МКУ "Управление хозяйственного обслуживания" Горшеченского района Курской области " муниципальной программы "Обеспечение эффективного осуществления полномочий МКУ "ЕДДС" и МКУ "Управление хозяйственного обслуживания" Горшеченского района Курской области "</t>
  </si>
  <si>
    <t>18 1 00 00000</t>
  </si>
  <si>
    <t>Основное мероприятие "Финансовое обеспечение реализации программы"</t>
  </si>
  <si>
    <t>18 1 01 00000</t>
  </si>
  <si>
    <t>Содержание работников, осуществляющих переданные государственные полномочия по выплате компенсации части родительской платы</t>
  </si>
  <si>
    <t>18 1 01 13120</t>
  </si>
  <si>
    <t>Осуществление переданных полномочий в целях обеспечения выполнения полномочий поселения</t>
  </si>
  <si>
    <t>18 1 01 П1499</t>
  </si>
  <si>
    <t>Расходы на обеспечение деятельности (оказание услуг) муниципальных учреждений</t>
  </si>
  <si>
    <t>18 1 01 С1401</t>
  </si>
  <si>
    <t xml:space="preserve"> 100</t>
  </si>
  <si>
    <t xml:space="preserve">Реализация государственных функций, связанных с общегосударственным управлением </t>
  </si>
  <si>
    <t>76 0 00 00000</t>
  </si>
  <si>
    <t>Выполнение других обязательств муниципального образования</t>
  </si>
  <si>
    <t xml:space="preserve">13 </t>
  </si>
  <si>
    <t>76 1 00 00000</t>
  </si>
  <si>
    <t>Иные межбюджетные трансферты на осуществление полномочий по выполнению других (прочих) обязательств органа местного самоуправления</t>
  </si>
  <si>
    <t>76 1 00 П1404</t>
  </si>
  <si>
    <t>Межбюджетные трансферты</t>
  </si>
  <si>
    <t>500</t>
  </si>
  <si>
    <t>Выполнение других (прочих) обязательств органа местного самоуправления</t>
  </si>
  <si>
    <t xml:space="preserve">01 </t>
  </si>
  <si>
    <t>76 1 00 С1404</t>
  </si>
  <si>
    <t xml:space="preserve">Непрограммные расходы органов местного самоуправления  </t>
  </si>
  <si>
    <t>77 2 00 59300</t>
  </si>
  <si>
    <t>Национальная безопасность и правоохранительная деятельность</t>
  </si>
  <si>
    <t>Муниципальная программа «Защита населения и территории от чрезвычайных ситуаций, обеспечение пожарной безопасности и безопасности людей на водных объектах в Горшеченском районе Курской области "</t>
  </si>
  <si>
    <t>10</t>
  </si>
  <si>
    <t>13 0 00 00000</t>
  </si>
  <si>
    <t xml:space="preserve">Подпрограмма "Снижение рисков и смягчение последствий чрезвычайных ситуаций природного и техногенного характера в Горшеченском районе Курской области " муниципальной программы "Защита населения и территорий от чрезвычайных ситуаций, обеспечение пожарной безопасности и безопасности людей на водных объектах в Горшеченском районе Курской области " </t>
  </si>
  <si>
    <t>13 2 00 00000</t>
  </si>
  <si>
    <t xml:space="preserve">Основное мероприятие "Финансовое обеспечение реализации программы в области защиты населения и территорий"
</t>
  </si>
  <si>
    <t>13 2 01 00000</t>
  </si>
  <si>
    <t>Отдельные мероприятия в области гражданской обороны, защиты населения и территорий от чрезвычайных ситуаций, безопасности людей на водных объектах</t>
  </si>
  <si>
    <t>13 2 01 С1460</t>
  </si>
  <si>
    <t>Национальная  экономика</t>
  </si>
  <si>
    <t>Дорожное хозяйство (дорожные фонды)</t>
  </si>
  <si>
    <t>09</t>
  </si>
  <si>
    <t xml:space="preserve">09 </t>
  </si>
  <si>
    <t>Подпрограмма "Развитие сети автомобильных дорог Горшеченского района Курской области " муниципальной программы "Развитие транспортной системы, обеспечение перевозки пассажиров в Горшеченском районе Курской области и безопасности дорожного движения "</t>
  </si>
  <si>
    <t>11 2 00 00000</t>
  </si>
  <si>
    <t>Основное мероприятие "Содействие развитию автомобильных дорог местного значения"</t>
  </si>
  <si>
    <t>11 2 01 00000</t>
  </si>
  <si>
    <t>Иные межбюджетные трансферты на осуществление переданных  полномочий по капитальному ремонту, ремонту и содержанию автомобильных дорог общего пользования местного значения</t>
  </si>
  <si>
    <t>11 2 01 П1424</t>
  </si>
  <si>
    <t>Капитальный ремонт, ремонт и содержание автомобильных дорог общего пользования местного значения</t>
  </si>
  <si>
    <t>11 2 01 C1424</t>
  </si>
  <si>
    <t>Другие вопросы в области национальной экономики</t>
  </si>
  <si>
    <t>12</t>
  </si>
  <si>
    <t>Муниципальная программа "Энергосбережение и повышение энергетической эффективности в Горшеченском районе Курской области"</t>
  </si>
  <si>
    <t>05 0 00 00000</t>
  </si>
  <si>
    <t>Подпрограмма "Энергосбережение в Горшеченском районе Курской области" муниципальной программы "Энергосбережение и повышение энергетической эффективности в Горшеченском районе Курской области"</t>
  </si>
  <si>
    <t>05 1 00 00000</t>
  </si>
  <si>
    <t>Основное мероприятие "Поддержка мероприятий в области энергосбережения и повышения энергетической эффективности"</t>
  </si>
  <si>
    <t>05 1 01 00000</t>
  </si>
  <si>
    <t>Мероприятия в области энергосбережения</t>
  </si>
  <si>
    <t>05 1 01 С1434</t>
  </si>
  <si>
    <t>Муниципальная программа "Обеспечение доступным и комфортным жильем и коммунальными услугами граждан в Горшеченском районе Курской области"</t>
  </si>
  <si>
    <t>07 0 00 00000</t>
  </si>
  <si>
    <t>Подпрограмма "Создание условий для обеспечения доступным и комфортным жильем и коммунальными услугами граждан в Горшеченском районе Курской области" муниципальной программы "Обеспечение доступным и комфортным жильем и коммунальными услугами граждан в Горшеченском районе Курской области"</t>
  </si>
  <si>
    <t>07 2 00 00000</t>
  </si>
  <si>
    <t>Реализация Федерального закона от 24 июля 2007 года №221-ФЗ "О государственном кадастре недвижимости"</t>
  </si>
  <si>
    <t>07 2 03 00000</t>
  </si>
  <si>
    <t>Мероприятия по внесению в Единый государственный реестр недвижимости сведений о границах муниципальных образований и границах населенных пунктов</t>
  </si>
  <si>
    <t>07 2 03 13600</t>
  </si>
  <si>
    <t>Мероприятия по внесению в Единый государственный реестр недвижимости сведений о границах муниципальных образований и границах населенных пунктов за счет средств местного бюджета</t>
  </si>
  <si>
    <t>07 2 03 S3600</t>
  </si>
  <si>
    <t>Мероприятия по разработке документов территориального планирования и градостроительного зонирования</t>
  </si>
  <si>
    <t>07 2 03 С1416</t>
  </si>
  <si>
    <t>Жилищно-коммунальное хозяйство</t>
  </si>
  <si>
    <t>05</t>
  </si>
  <si>
    <t>Жилищное хозяйство</t>
  </si>
  <si>
    <t>Капитальные вложения в объекты государственной (муниципальной) собственности</t>
  </si>
  <si>
    <t>400</t>
  </si>
  <si>
    <t>Коммунальное хозяйство</t>
  </si>
  <si>
    <t>Муниципальная программа "Охрана окружающей среды в Горшеченском районе Курской области "</t>
  </si>
  <si>
    <t>06 0 00 00000</t>
  </si>
  <si>
    <t>Подпрограмма "Экология и чистая вода Горшеченского района Курской области " муниципальной программы "Охрана окружающей среды в Горшеченском районе Курской области "</t>
  </si>
  <si>
    <t>06 1 00 00000</t>
  </si>
  <si>
    <t>Основное мероприятие "Разработка и реализация мероприятий, способствующих обеспечению населения экологически чистой питьевой водой"</t>
  </si>
  <si>
    <t>06 1 01 00000</t>
  </si>
  <si>
    <t>Мероприятия по модернизации, реконструкции объектов систем водоснабжения и (или) водоотведения в целях обеспечения населения экологически чистой питьевой водой</t>
  </si>
  <si>
    <t>06 1 01 12748</t>
  </si>
  <si>
    <t>06 1 01 S2748</t>
  </si>
  <si>
    <t>Мероприятия по обеспечению населения экологически чистой питьевой водой</t>
  </si>
  <si>
    <t>06 1 01 С1427</t>
  </si>
  <si>
    <t xml:space="preserve">05 </t>
  </si>
  <si>
    <t>Подпрограмма "Регулирование качества окружающей среды на территории Горшеченского района Курской области" муниципальной программы "Охрана окружающей среды в Горшеченском районе Курской области "</t>
  </si>
  <si>
    <t>06 2 00 00000</t>
  </si>
  <si>
    <t>Основное мероприятие "Ликвидация отходов, скапливающихся на несанкционированных свалках на территории Горшеенского района Курской области"</t>
  </si>
  <si>
    <t>06 2 01 00000</t>
  </si>
  <si>
    <t>Мероприятия по обеспечению охраны окружающей среды</t>
  </si>
  <si>
    <t>06 2 01 С1469</t>
  </si>
  <si>
    <t>Подпрограмма "Обеспечение качественными услугами ЖКХ населения Горшеченского района Курской области муниципальной программы "Обеспечение доступным и комфортным жильем и коммунальными услугами граждан в Горшеченском районе Курской области"</t>
  </si>
  <si>
    <t>07 3 00 00000</t>
  </si>
  <si>
    <t xml:space="preserve">Основное мероприятие "Создание безопасной, удобной и привлекательной среды территории муниципального образования"
</t>
  </si>
  <si>
    <t>07 3 01 00000</t>
  </si>
  <si>
    <t>Мероприятия по благоустройству</t>
  </si>
  <si>
    <t>07 3 01 С1417</t>
  </si>
  <si>
    <t>Муниципальная программа "Комплексное развитие сельских территорий Горшеченского района Курской области"</t>
  </si>
  <si>
    <t>16 0 00 00000</t>
  </si>
  <si>
    <t>Подпрограмма "Создание и развитие инфраструктуры на сельских территориях" муниципальной программы "Комплексное развитие сельских территорий Горшеченского района Курской области"</t>
  </si>
  <si>
    <t>16 1 00 00000</t>
  </si>
  <si>
    <t>Основное мероприятие "Развитие инженерной инфраструктуры на сельских территориях"</t>
  </si>
  <si>
    <t>16 1 01 00000</t>
  </si>
  <si>
    <t>Обеспечение комплексного развития сельских территорий за счет средств местного бюджета</t>
  </si>
  <si>
    <t>16 1 01 C5760</t>
  </si>
  <si>
    <t>Благоустройство</t>
  </si>
  <si>
    <t>07 3 01 С1433</t>
  </si>
  <si>
    <t xml:space="preserve">Образование </t>
  </si>
  <si>
    <t>07</t>
  </si>
  <si>
    <t>Дошкольное образование</t>
  </si>
  <si>
    <t>Муниципальная программа "Развитие образования в Горшеченском районе Курской области "</t>
  </si>
  <si>
    <t>03 0 00 00000</t>
  </si>
  <si>
    <t>Подпрограмма "Развитие дошкольного и общего образования детей" муниципальной программы "Развитие образования в Горшеченском районе Курской области "</t>
  </si>
  <si>
    <t>03 2 00 00000</t>
  </si>
  <si>
    <t>Основное мероприятие "Содействие развитию дошкольного образования"</t>
  </si>
  <si>
    <t>03 2 01 00000</t>
  </si>
  <si>
    <t>Субвенции местным бюджетам на осуществление отдельных государственных полномочий по финансовому обеспечению расходов, связанных с оплатой жилых помещений, отопления и освещения работникам муниципальных образовательных организаций</t>
  </si>
  <si>
    <t>03 2 01 12799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</si>
  <si>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услуг)</t>
  </si>
  <si>
    <t>03 2 01 13030</t>
  </si>
  <si>
    <t>Областной проект «Профессиональная траектория»</t>
  </si>
  <si>
    <t>03 2 Б4 00000</t>
  </si>
  <si>
    <t>Проведение мероприятий в бласти образования</t>
  </si>
  <si>
    <t>03 2 Б4 12420</t>
  </si>
  <si>
    <t>03 2 01 С1401</t>
  </si>
  <si>
    <t>Общее образование</t>
  </si>
  <si>
    <t>Региональный проект "Современная школа"</t>
  </si>
  <si>
    <t>03 2 Е1 00000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</si>
  <si>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(Создание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городах)</t>
  </si>
  <si>
    <t>03 2 Е1 51723</t>
  </si>
  <si>
    <t>Региональный проект "Цифровая образовательная среда"</t>
  </si>
  <si>
    <t>03 2 E4 00000</t>
  </si>
  <si>
    <t>Обновление материально - технической базы образовательных организаций для внедрения цифровой образовательной среды и развития цифровых навыков обучающихся (Обеспечение образовательных организаций материально – технической базой для внедрения цифровой образовательной среды)</t>
  </si>
  <si>
    <t>03 2 E4 52132</t>
  </si>
  <si>
    <t>Региональный проект "Патриотическое воспитание граждан Российской Федерации"</t>
  </si>
  <si>
    <t>03 2 ЕВ 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</si>
  <si>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</si>
  <si>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03 2 ЕВ 51790</t>
  </si>
  <si>
    <t>Основное мероприятие "Содействие развитию общего образования"</t>
  </si>
  <si>
    <t>03 2 02 00000</t>
  </si>
  <si>
    <t>03 2 02 12799</t>
  </si>
  <si>
    <t xml:space="preserve">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</si>
  <si>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>03 2 02 13040</t>
  </si>
  <si>
    <t>Предоставление мер социальной поддержки работникам муниципальных образовательных организаций</t>
  </si>
  <si>
    <t>03 2 02 13060</t>
  </si>
  <si>
    <t xml:space="preserve">Расходы на приобретение горюче-смазочных материалов для обеспечения подвоза обучающихся муниципальных общеобразовательных организаций к месту обучения и обратно
</t>
  </si>
  <si>
    <t>03 2 02 13080</t>
  </si>
  <si>
    <t>Дополнительное финансирование мероприятий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общеобразовательных организациях</t>
  </si>
  <si>
    <t>03 2 02 13090</t>
  </si>
  <si>
    <t>Предоставление грантов муниципальным образованиям в целях содействия достижению и (или) поощрению достижений наилучших значений показателей деятельности органов  местного самоуправления городских округов и муниципальных районов Курской области</t>
  </si>
  <si>
    <t>03 2 02 13530</t>
  </si>
  <si>
    <t xml:space="preserve">Расходы на реализацию проекта "Народный бюджет"
</t>
  </si>
  <si>
    <t>03 2 02 14000</t>
  </si>
  <si>
    <t xml:space="preserve">Благоустройство территории МКОУ "Горшеченская СОШ им. Н.И. Жиронкина" за счет средств областного бюджета </t>
  </si>
  <si>
    <t>03 2 02 14007</t>
  </si>
  <si>
    <t xml:space="preserve">Капитальный ремонт крыши здания МКОУ "Ясеновская СОШ" за счет средств областного бюджета </t>
  </si>
  <si>
    <t>03 2 02 14008</t>
  </si>
  <si>
    <t xml:space="preserve">Благоустройство территории МКОУ "Солдатская СОШ" с устройством спортивной площадки за счет средств областного бюджета </t>
  </si>
  <si>
    <t>03 2 02 14009</t>
  </si>
  <si>
    <t>03 2 02 S4000</t>
  </si>
  <si>
    <t xml:space="preserve">Благоустройство территории МКОУ "Горншеченская СОШ им. Н.И. Жиронкина" за счет средств местного бюджета </t>
  </si>
  <si>
    <t>03 2 02 S4007</t>
  </si>
  <si>
    <t xml:space="preserve">Капитальный ремонт крыши здания МКОУ "Ясеновская СОШ" за счет средств местного бюджета </t>
  </si>
  <si>
    <t>03 2 02 S4008</t>
  </si>
  <si>
    <t xml:space="preserve">Благоустройство территории МКОУ "Солдатская СОШ" с устройством спортивной площадки за счет средств местного бюджета </t>
  </si>
  <si>
    <t>03 2 02 S4009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</si>
  <si>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образовательныз организаций</t>
  </si>
  <si>
    <t>03 2 02 R3030</t>
  </si>
  <si>
    <t>Организация бесплатного 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</si>
  <si>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2 02L3040</t>
  </si>
  <si>
    <t>Реализация мероприятий по модернизации школьных систем образования (Муниципальное казенное общеобразовательное учреждение «Мелавская средняя общеобразовательная школа» Горшеченского района Курской области)</t>
  </si>
  <si>
    <t>03 2 02 L750P</t>
  </si>
  <si>
    <t>Реализация мероприятий по модернизации школьных систем образования (Муниципальное казенное общеобразовательное учреждение «Болотская средняя общеобразовательная школа» Горшеченского района Курской области)</t>
  </si>
  <si>
    <t>03 2 02 L750С</t>
  </si>
  <si>
    <t>Реализация мероприятий по модернизации школьных систем образования (Муниципальное казенное общеобразовательное учреждение «Быковская средняя общеобразовательная школа» Горшеченского района Курской области)</t>
  </si>
  <si>
    <t>03 2 02 L7504</t>
  </si>
  <si>
    <t>Реализация мероприятий по модернизации школьных систем образования за счет средств местного бюджета</t>
  </si>
  <si>
    <t>03 2 02S7501</t>
  </si>
  <si>
    <t>Реализация мероприятий по модернизации школьных систем образования</t>
  </si>
  <si>
    <t>03 2 02R7501</t>
  </si>
  <si>
    <t>Обеспечение предоставления мер социальной поддержки работникам муниципальных образовательных организаций</t>
  </si>
  <si>
    <t>03 2 02 S3060</t>
  </si>
  <si>
    <t>Приобретение горюче-смазочных материалов для обеспечения подвоза обучающихся муниципальных общеобразовательных организаций к месту обучения и обратно</t>
  </si>
  <si>
    <t>03 2 02 S3080</t>
  </si>
  <si>
    <t>Мероприятия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 общеобразовательных организациях</t>
  </si>
  <si>
    <t>03 2 02 S3090</t>
  </si>
  <si>
    <t>03 2 02 С1401</t>
  </si>
  <si>
    <t>Региональный проект "Инфраструктурый стандарт курской школы"</t>
  </si>
  <si>
    <t>03 2 Б1 12842</t>
  </si>
  <si>
    <t>Создание многофункциональных зон для активного отдыха и творчества обучающихся, в том числе приобретение и установление оборудования и мебели, обеспечивающих функционал трансформируемых пространств</t>
  </si>
  <si>
    <t>Региональный проект "Новые цифровые возможности образования "Курской области"</t>
  </si>
  <si>
    <t>03 2 Б2 00000</t>
  </si>
  <si>
    <t>Формирование ИТ-инфраструктуры для обеспечения в помещениях безопасного доступа к государственным, муниципальным и иным информационным системам, а также к сети "Интернет", в соответствии с целевой моделью "Курская цифровая школа" (не ниже базового уровня) в рамках областного проекта "Новые цифровые возможности образования Курской области"</t>
  </si>
  <si>
    <t>03 2 Б2 12844</t>
  </si>
  <si>
    <t>Основное мероприятие "Профилактика экстремизма и терроризма"</t>
  </si>
  <si>
    <t>12 2 02 00000</t>
  </si>
  <si>
    <t>12 2 02 С1435</t>
  </si>
  <si>
    <t>Подпрограмма "Содействие временной занятости отдельных категорий граждан " муниципальной программы "Содействие занятости населения в Горшеченском районе Курской области на 2018 -2020 годы"</t>
  </si>
  <si>
    <t>17 1 00 00000</t>
  </si>
  <si>
    <t>Основное мероприятие "Обеспечение реализации мероприятий, направленных на повышение эффективности занятости населения"</t>
  </si>
  <si>
    <t>17 1 01 00000</t>
  </si>
  <si>
    <t>Развитие рынков труда, повышение эффективности занятости населения</t>
  </si>
  <si>
    <t>17 1 01 С1436</t>
  </si>
  <si>
    <t>Дополнительное образование детей</t>
  </si>
  <si>
    <t>Подпрограмма "Управление муниципальной программой и обеспечение условий реализации" муниципальной программы "Развитие образования в Горшеченском районе Курской области"</t>
  </si>
  <si>
    <t>03 1 00 00000</t>
  </si>
  <si>
    <t xml:space="preserve">Основное мероприятие "Сопровождение реализации отдельных мероприятий муниципальной программы"
</t>
  </si>
  <si>
    <t>03 1 02 00000</t>
  </si>
  <si>
    <t>Мероприятия в области образования</t>
  </si>
  <si>
    <t>03 1 02 С1447</t>
  </si>
  <si>
    <t>Подпрограмма "Развитие дополнительного образования и системы воспитания детей" муниципальной программы "Развитие образования в Горшеченском районе Курской области "</t>
  </si>
  <si>
    <t>03 3 00 00000</t>
  </si>
  <si>
    <t>Основное мероприятие "Содействие развитию дополнительного образования детей"</t>
  </si>
  <si>
    <t>03 3 01 00000</t>
  </si>
  <si>
    <t>03 3 01 12799</t>
  </si>
  <si>
    <t>03 3 01 С1401</t>
  </si>
  <si>
    <t>Внедрение и обеспечение функционирования модели персонифицированного финансирования дополнительного образования детей</t>
  </si>
  <si>
    <t>03 3 01 С1408</t>
  </si>
  <si>
    <t>Основное мероприятие "Содействие патриотическому воспитанию детей"</t>
  </si>
  <si>
    <t>03 3 02 00000</t>
  </si>
  <si>
    <t>Мероприятия по патриотическому воспитанию детей</t>
  </si>
  <si>
    <t>03 3 02 С1454</t>
  </si>
  <si>
    <t xml:space="preserve">Молодежная политика </t>
  </si>
  <si>
    <t>Муниципальная программа "Повышение эффективности работы с молодежью, организация отдыха и оздоровления детей, молодежи, развитие физической культуры и спорта в Горшеченском районе Курской области "</t>
  </si>
  <si>
    <t>08 0 00 00000</t>
  </si>
  <si>
    <t>Подпрограмма "Повышение эффективности реализации молодежной политики " муниципальной программы "Повышение эффективности работы с молодежью, организация отдыха и оздоровления детей,  молодежи, развитие физической культуры и спорта в Горшеченском районе Курской области "</t>
  </si>
  <si>
    <t>08 2 00 00000</t>
  </si>
  <si>
    <t>Основное мероприятие "Создание условий для вовлечения молодежи в активную общественную деятельность"</t>
  </si>
  <si>
    <t>08 2 01 00000</t>
  </si>
  <si>
    <t>Реализация мероприятий в сфере молодежной политики</t>
  </si>
  <si>
    <t>08 2 01 С1414</t>
  </si>
  <si>
    <t>Подпрограмма "Оздоровление и отдых детей " муниципальной программы "Повышение эффективности работы с молодежью, организация отдыха и оздоровления детей,  молодежи, развитие физической культуры и спорта в Горшеченском районе Курской области "</t>
  </si>
  <si>
    <t>08 4 00 00000</t>
  </si>
  <si>
    <t>Основное мероприятие "Содействие развитию системы оздоровления и отдыха детей"</t>
  </si>
  <si>
    <t>08 4 01 00000</t>
  </si>
  <si>
    <t>Организация отдыха детей в каникулярное время</t>
  </si>
  <si>
    <t>08 4 01 13540</t>
  </si>
  <si>
    <t xml:space="preserve">07 </t>
  </si>
  <si>
    <t>08 4 01 С1401</t>
  </si>
  <si>
    <t>Мероприятия, связанные с организацией отдыха детей в каникулярное время</t>
  </si>
  <si>
    <t>08 4 01 S3540</t>
  </si>
  <si>
    <t>Другие вопросы в области образования</t>
  </si>
  <si>
    <t>Подпрограмма "Управление муниципальной программой и обеспечение условий реализации " муниципальной программы "Развитие образования в Горшеченском районе Курской области "</t>
  </si>
  <si>
    <t>Основное мероприятие "Обеспечение реализации подпрограммы"</t>
  </si>
  <si>
    <t>03 1 01 00000</t>
  </si>
  <si>
    <t>03 1 01 С1401</t>
  </si>
  <si>
    <t>Мероприятий в области образования</t>
  </si>
  <si>
    <t>73 0  00 00000</t>
  </si>
  <si>
    <t>Культура, кинематография</t>
  </si>
  <si>
    <t>08</t>
  </si>
  <si>
    <t>Культура</t>
  </si>
  <si>
    <t>Обеспечение комплексного развития сельских территорий (реализация проектов комплексного развития сельских территорий или территорий агломераций)</t>
  </si>
  <si>
    <t>16 1 01 L5760</t>
  </si>
  <si>
    <t>Обеспечение комплексного развития сельских територий за счет внебюджетных средств</t>
  </si>
  <si>
    <t>16 1 01 L5761</t>
  </si>
  <si>
    <t>16 1 01 S5760</t>
  </si>
  <si>
    <t>Муниципальная программа "Развитие культуры в Горшеченском районе"</t>
  </si>
  <si>
    <t>01 0 00 00000</t>
  </si>
  <si>
    <t>Подпрограмма "Искусство" муниципальной программы "Развитие культуры в Горшеченском районе"</t>
  </si>
  <si>
    <t>01 1 00 00000</t>
  </si>
  <si>
    <t>Основное мероприятие "Сохранение и развитие культуры и кинематографии"</t>
  </si>
  <si>
    <t>01 1 01 00000</t>
  </si>
  <si>
    <t>Расходы на заработную плату работников культуры за счет средств областного бюджета</t>
  </si>
  <si>
    <t>01 1 01 12810</t>
  </si>
  <si>
    <t>Расходы на заработную плату работников культуры за счет средств местного бюджета</t>
  </si>
  <si>
    <t>01 1 01 S2810</t>
  </si>
  <si>
    <t>Обеспечение развития и укрепления материально - технической базы домов культуры в населенных пунктах с числом жителей до 50 тыс.человек</t>
  </si>
  <si>
    <t>01 1 01 L4670</t>
  </si>
  <si>
    <t>01 1 01 С1401</t>
  </si>
  <si>
    <t>Проведение мероприятий в области культуры</t>
  </si>
  <si>
    <t>01 1 01 С1463</t>
  </si>
  <si>
    <t>Региональный проект "Культурная среда"</t>
  </si>
  <si>
    <t>01 1 А1 00000</t>
  </si>
  <si>
    <t>Развитие сети учреждений культурно - досугового типа, источником финансового обеспечения расходов, которых является бюджетный кредит на опережающее финансирование, предоставляемый из федерального бюджета</t>
  </si>
  <si>
    <t>01 1 А1 М5130</t>
  </si>
  <si>
    <t>Региональный проект "Творческие люди"</t>
  </si>
  <si>
    <t>01 1 А2 00000</t>
  </si>
  <si>
    <t>Поддержка отрасли кульуры (государственная поддержка лучших сельских учреждений культуры)</t>
  </si>
  <si>
    <t>01 1 А2 55195</t>
  </si>
  <si>
    <t>Подпрограмма "Наследие" муниципальной программы "Развитие культуры в Горшеченском районе"</t>
  </si>
  <si>
    <t>01 2 00 00000</t>
  </si>
  <si>
    <t>Основное мероприятие "Сохранение и развитие библиотечного дела"</t>
  </si>
  <si>
    <t>01 2 01 00000</t>
  </si>
  <si>
    <t>01 2 01 С1401</t>
  </si>
  <si>
    <t>Организация библиотечного обслуживания населения, комплектование и обеспечение сохранности библиотечных фондов библиотек, развитие библиотечного дела</t>
  </si>
  <si>
    <t>01 2 01 С1442</t>
  </si>
  <si>
    <t>01 2 А2 00000</t>
  </si>
  <si>
    <t>01 2 А2 55195</t>
  </si>
  <si>
    <t>Подпрограмма "Управление муниципальной программой и обеспечение условий реализации" муниципальной программы "Развитие культуры в Горшеченском районе"</t>
  </si>
  <si>
    <t>01 3 00 00000</t>
  </si>
  <si>
    <t>01 3 01 00000</t>
  </si>
  <si>
    <t>Финансовое обеспечение расходов, связанных с оплатой жилых помещений, отопления и освещения работникам муниципальных учреждений культуры</t>
  </si>
  <si>
    <t>01 3 01 12802</t>
  </si>
  <si>
    <t>Другие вопросы в области культуры, кинематографии</t>
  </si>
  <si>
    <t>Здравоохранение</t>
  </si>
  <si>
    <t>Санитарно-эпидемиологическое благополучие</t>
  </si>
  <si>
    <t>Основное мероприятие "Создание безопасной, удобной и привлекательной среды территории муниципального образования"</t>
  </si>
  <si>
    <t>Организация мероприятий при осуществлении деятельности по обращению с животными без владельцев</t>
  </si>
  <si>
    <t>07 3 01 12700</t>
  </si>
  <si>
    <t>Социальная политика</t>
  </si>
  <si>
    <t>Пенсионное обеспечение</t>
  </si>
  <si>
    <t>02 2 00 00000</t>
  </si>
  <si>
    <t>Основное мероприятие "Предоставление доплат к пенсии"</t>
  </si>
  <si>
    <t>02 2 02 00000</t>
  </si>
  <si>
    <t>Выплата пенсий за выслугу лет и доплат к пенсиям муниципальных служащих</t>
  </si>
  <si>
    <t>02 2 02 С1445</t>
  </si>
  <si>
    <t>Социальное обеспечение населения</t>
  </si>
  <si>
    <t>Основное мероприятие "Социальная поддержка граждан"</t>
  </si>
  <si>
    <t>02 2 03 00000</t>
  </si>
  <si>
    <t xml:space="preserve">Обеспечение мер социальной поддержки реабилитированных лиц и лиц, признанных пострадавшими от политических репрессий </t>
  </si>
  <si>
    <t>02 2 03 11170</t>
  </si>
  <si>
    <t xml:space="preserve">Предоставление социальной поддержки отдельным категориям граждан по обеспечению продовольственными товарами </t>
  </si>
  <si>
    <t xml:space="preserve">10 </t>
  </si>
  <si>
    <t>02 2 03 11180</t>
  </si>
  <si>
    <t xml:space="preserve">Обеспечение мер социальной поддержки ветеранов труда </t>
  </si>
  <si>
    <t>02 2 03 13150</t>
  </si>
  <si>
    <t>Обеспечение мер социальной поддержки тружеников тыла</t>
  </si>
  <si>
    <t>02 2 03 13160</t>
  </si>
  <si>
    <t>Охрана семьи и детства</t>
  </si>
  <si>
    <t>Ежемесячное пособие на ребенка</t>
  </si>
  <si>
    <t>02 2 03 11130</t>
  </si>
  <si>
    <t>Ежемесячная выплата на детей в возрасте от трех до семи лет включительно</t>
  </si>
  <si>
    <t>02 3 02 R3020</t>
  </si>
  <si>
    <t>Основное мероприятие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</si>
  <si>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02 3 03 00000</t>
  </si>
  <si>
    <t>Содержание ребенка в семье опекуна и приемной семье, а также вознаграждение, причитающееся приемному родителю</t>
  </si>
  <si>
    <t>02 3 03 13190</t>
  </si>
  <si>
    <t>Основное мероприятие "Обеспечение жилыми помещениями детей- сирот и детей, оставшихся без попечения родителей, лмиц из их числа"</t>
  </si>
  <si>
    <t>02 3 04 00000</t>
  </si>
  <si>
    <t>Предоставление жилых помещений детям - 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</si>
  <si>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02 3 04 R0821</t>
  </si>
  <si>
    <t>Выплата компенсации части родительской платы</t>
  </si>
  <si>
    <t>03 2 02 13000</t>
  </si>
  <si>
    <t>Муниципальная программа "Обеспечение доступным и комфортным жильем и коммунальными услугами граждан в Горшеченском районе Курской области "</t>
  </si>
  <si>
    <t>Подпрограмма "Создание условий для обеспечения доступным и комфортным жильем граждан в Горшеченском районе Курской области" муниципальной программы "Обеспечение доступным и комфортным жильем и коммунальными услугами граждан в Горшеченском районе Курской области "</t>
  </si>
  <si>
    <t>Основное мероприятие "Обеспечение жильем отдельных категорий граждан Горшеченского района Курской области"</t>
  </si>
  <si>
    <t>07 2 02 00000</t>
  </si>
  <si>
    <t>Реализация мероприятий по обеспечению жильем молодых семей</t>
  </si>
  <si>
    <t>07 2 02 L4970</t>
  </si>
  <si>
    <t xml:space="preserve">Другие вопросы в области социальной политики </t>
  </si>
  <si>
    <t>Подпрограмма "Управление муниципальной программой и обеспечение условий реализации " муниципальной программы "Социальная поддержка граждан Горшеченского района Курской области "</t>
  </si>
  <si>
    <t xml:space="preserve">06 </t>
  </si>
  <si>
    <t>02 1  00 00000</t>
  </si>
  <si>
    <t>Основное мероприятие "Обеспечение деятельности, связанной с осуществлением переданных полномочий в сфере социальной защиты населения"</t>
  </si>
  <si>
    <t>02 1 02 00000</t>
  </si>
  <si>
    <t xml:space="preserve">Содержание работников, осуществляющих переданные государственные полномочия в сфере социальной защиты </t>
  </si>
  <si>
    <t>02 1 02 13220</t>
  </si>
  <si>
    <t>Содержание работников, осуществляющих отдельные государственные полномочия по назначению и выплате ежемесячной денежной выплаты на ребенка  в возрасте от трех до семи лет включительно</t>
  </si>
  <si>
    <t>02 1 02 13221</t>
  </si>
  <si>
    <t>02 1 02 С1402</t>
  </si>
  <si>
    <t>Подпрограмма "Улучшение демографической ситуации, совершенствование социальной поддержки семьи и детей " муниципальной программы "Социальная поддержка граждан Горшеченского района Курской области "</t>
  </si>
  <si>
    <t>Основное мероприятие "Обеспечение деятельности, связанной с осуществлением переданных полномочий по организации и осуществлению деятельности по опеке и попечительству"</t>
  </si>
  <si>
    <t>02 3 01 00000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</si>
  <si>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</si>
  <si>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02 3 01 13170</t>
  </si>
  <si>
    <t>Физическая культура и спорт</t>
  </si>
  <si>
    <t xml:space="preserve">Физическая культура </t>
  </si>
  <si>
    <t>Массовый спорт</t>
  </si>
  <si>
    <t>Подпрограмма "Реализация муниципальной политики в сфере физической культуры и спорта " муниципальной программы "Повышение эффективности работы с молодежью, организация отдыха и оздоровления детей,  молодежи, развитие физической культуры и спорта в Горшеченском районе Курской области "</t>
  </si>
  <si>
    <t>08 3 00 00000</t>
  </si>
  <si>
    <t>Основное мероприятие "Физическое воспитание и обеспечение организации и проведения физкультурных мероприятий и массовых спортивных мероприятий"</t>
  </si>
  <si>
    <t>08 3 01 00000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</si>
  <si>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</si>
  <si>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08 3 01 С1406</t>
  </si>
  <si>
    <t xml:space="preserve">11 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</si>
  <si>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</si>
  <si>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</si>
  <si>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</si>
  <si>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 xml:space="preserve">14 </t>
  </si>
  <si>
    <t>Подпрограмма "Эффективная система межбюджетных отношений " муниципальной программы "Повышение эффективности управления финансами в Горшеченском районе Курской области "</t>
  </si>
  <si>
    <t>14 2 00 00000</t>
  </si>
  <si>
    <t xml:space="preserve">Основное мероприятие "Выравнивание финансовых возможностей местных бюджетов" </t>
  </si>
  <si>
    <t>14 2 01 00000</t>
  </si>
  <si>
    <t>Выравнивание бюджетной обеспеченности поселений (включая городские округа)</t>
  </si>
  <si>
    <t>14 2 01 13450</t>
  </si>
  <si>
    <t xml:space="preserve">Межбюджетные трансферты </t>
  </si>
  <si>
    <t>Приложение №7</t>
  </si>
  <si>
    <t xml:space="preserve">                                   "Горшеченский район» Курской области на 2023 год</t>
  </si>
  <si>
    <t>(в ред. Решений  №276 от 15.02.2023г., №307 от 01.03.2023г., № 312 от 05.05.2023г.; № 330 от 10.07.2023г., №340 от 04.09.2023г., №346 от 21.11.2023г., №357 от 18.12.2023г.)</t>
  </si>
  <si>
    <t>Ведомственная структура расходов бюджета муниципального района на плановый период 2023 год</t>
  </si>
  <si>
    <t>ГРБС</t>
  </si>
  <si>
    <t>Сумма на 2023 год</t>
  </si>
  <si>
    <t>Администрация Горшеченского района</t>
  </si>
  <si>
    <t>001</t>
  </si>
  <si>
    <t>002</t>
  </si>
  <si>
    <t>Осуществление переданных полномочий Российской Федерации на государственную регистрацию актов гражданского состояния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</si>
  <si>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</si>
  <si>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Обеспечение комплексного развития сельских территорий </t>
  </si>
  <si>
    <t>Отдел образования Администрации Горшеченского района Курской области</t>
  </si>
  <si>
    <t>03 2 02 L3040</t>
  </si>
  <si>
    <t>03 2 02 S7501</t>
  </si>
  <si>
    <t>03 2 02 R7501</t>
  </si>
  <si>
    <t>Отдел по вопросам культуры, молодежи, физической культуры и спорта Администрации Горшеченского района Курской области</t>
  </si>
  <si>
    <t>003</t>
  </si>
  <si>
    <t>Подпрограмма "Развитие дополнительного образования и системы воспитания детей" муниципальной программы "Развитие образования в Горшеченском районе Курской области"</t>
  </si>
  <si>
    <t>Расходы на выплаты персоналу в целях обеспечения выполнения функций государствеными (муниципальными) органами, казенными учреждениями, органами управ</t>
  </si>
  <si>
    <t>08 3 01 C1406</t>
  </si>
  <si>
    <t>Приложение №9</t>
  </si>
  <si>
    <t>Распределение бюджетных ассигнований по целевым статьям (муниципальным программам Горшеченского района и непрограммным направлениям деятельности), группам видов расходов классификации расходов бюджета муниципального района на 2023 год</t>
  </si>
  <si>
    <t xml:space="preserve"> </t>
  </si>
  <si>
    <t>02 1 00 00000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</si>
</sst>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&quot;р.&quot;_-;\-* #,##0.00&quot;р.&quot;_-;_-* \-??&quot;р.&quot;_-;_-@_-"/>
    <numFmt numFmtId="166" formatCode="_-* #,##0.00_р_._-;\-* #,##0.00_р_._-;_-* \-??_р_._-;_-@_-"/>
    <numFmt numFmtId="167" formatCode="0.00"/>
    <numFmt numFmtId="168" formatCode="000000"/>
    <numFmt numFmtId="169" formatCode="@"/>
    <numFmt numFmtId="170" formatCode="0.0"/>
    <numFmt numFmtId="171" formatCode="0000000"/>
  </numFmts>
  <fonts count="2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2"/>
    </font>
    <font>
      <sz val="9"/>
      <name val="Times New Roman"/>
      <family val="1"/>
    </font>
    <font>
      <vertAlign val="superscript"/>
      <sz val="12"/>
      <name val="Times New Roman"/>
      <family val="1"/>
    </font>
    <font>
      <sz val="12"/>
      <color indexed="63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i/>
      <sz val="12"/>
      <color indexed="8"/>
      <name val="Times New Roman"/>
      <family val="1"/>
    </font>
    <font>
      <sz val="12"/>
      <name val="Arial"/>
      <family val="2"/>
    </font>
    <font>
      <b/>
      <sz val="12"/>
      <color indexed="10"/>
      <name val="Times New Roman"/>
      <family val="1"/>
    </font>
    <font>
      <b/>
      <sz val="12"/>
      <name val="Arial"/>
      <family val="2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1" fillId="0" borderId="0">
      <alignment/>
      <protection/>
    </xf>
    <xf numFmtId="165" fontId="4" fillId="0" borderId="0">
      <alignment vertical="top" wrapText="1"/>
      <protection/>
    </xf>
    <xf numFmtId="164" fontId="0" fillId="0" borderId="0">
      <alignment/>
      <protection/>
    </xf>
    <xf numFmtId="164" fontId="2" fillId="0" borderId="0">
      <alignment/>
      <protection/>
    </xf>
    <xf numFmtId="166" fontId="0" fillId="0" borderId="0" applyFill="0" applyBorder="0" applyAlignment="0" applyProtection="0"/>
  </cellStyleXfs>
  <cellXfs count="147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 horizontal="right"/>
    </xf>
    <xf numFmtId="164" fontId="5" fillId="0" borderId="0" xfId="0" applyFont="1" applyFill="1" applyBorder="1" applyAlignment="1">
      <alignment horizontal="right"/>
    </xf>
    <xf numFmtId="164" fontId="5" fillId="0" borderId="0" xfId="0" applyFont="1" applyBorder="1" applyAlignment="1">
      <alignment horizontal="right"/>
    </xf>
    <xf numFmtId="164" fontId="5" fillId="0" borderId="0" xfId="24" applyFont="1" applyBorder="1" applyAlignment="1">
      <alignment horizontal="left" wrapText="1"/>
      <protection/>
    </xf>
    <xf numFmtId="164" fontId="6" fillId="0" borderId="0" xfId="0" applyFont="1" applyBorder="1" applyAlignment="1">
      <alignment horizontal="center"/>
    </xf>
    <xf numFmtId="164" fontId="5" fillId="0" borderId="0" xfId="0" applyFont="1" applyAlignment="1">
      <alignment horizontal="justify"/>
    </xf>
    <xf numFmtId="164" fontId="6" fillId="0" borderId="1" xfId="0" applyFont="1" applyBorder="1" applyAlignment="1">
      <alignment horizontal="center" vertical="top" wrapText="1"/>
    </xf>
    <xf numFmtId="164" fontId="7" fillId="0" borderId="1" xfId="0" applyFont="1" applyBorder="1" applyAlignment="1">
      <alignment horizontal="center" vertical="top" wrapText="1"/>
    </xf>
    <xf numFmtId="164" fontId="6" fillId="0" borderId="1" xfId="0" applyFont="1" applyBorder="1" applyAlignment="1">
      <alignment vertical="top" wrapText="1"/>
    </xf>
    <xf numFmtId="166" fontId="5" fillId="0" borderId="1" xfId="15" applyFont="1" applyFill="1" applyBorder="1" applyAlignment="1" applyProtection="1">
      <alignment horizontal="right" vertical="top" wrapText="1"/>
      <protection/>
    </xf>
    <xf numFmtId="164" fontId="0" fillId="0" borderId="0" xfId="0" applyFont="1" applyAlignment="1">
      <alignment/>
    </xf>
    <xf numFmtId="164" fontId="8" fillId="0" borderId="1" xfId="0" applyFont="1" applyBorder="1" applyAlignment="1">
      <alignment horizontal="justify" vertical="top" wrapText="1"/>
    </xf>
    <xf numFmtId="164" fontId="5" fillId="0" borderId="1" xfId="0" applyFont="1" applyBorder="1" applyAlignment="1">
      <alignment horizontal="center" vertical="top" wrapText="1"/>
    </xf>
    <xf numFmtId="164" fontId="9" fillId="0" borderId="1" xfId="0" applyFont="1" applyBorder="1" applyAlignment="1">
      <alignment horizontal="justify" vertical="top" wrapText="1"/>
    </xf>
    <xf numFmtId="166" fontId="5" fillId="0" borderId="1" xfId="15" applyFont="1" applyFill="1" applyBorder="1" applyAlignment="1" applyProtection="1">
      <alignment horizontal="right"/>
      <protection/>
    </xf>
    <xf numFmtId="164" fontId="5" fillId="0" borderId="1" xfId="0" applyFont="1" applyFill="1" applyBorder="1" applyAlignment="1">
      <alignment horizontal="center" vertical="top" wrapText="1"/>
    </xf>
    <xf numFmtId="164" fontId="1" fillId="0" borderId="0" xfId="0" applyFont="1" applyBorder="1" applyAlignment="1">
      <alignment horizontal="right" vertical="top" wrapText="1"/>
    </xf>
    <xf numFmtId="164" fontId="5" fillId="0" borderId="1" xfId="0" applyFont="1" applyBorder="1" applyAlignment="1">
      <alignment/>
    </xf>
    <xf numFmtId="164" fontId="8" fillId="0" borderId="1" xfId="0" applyFont="1" applyFill="1" applyBorder="1" applyAlignment="1">
      <alignment horizontal="justify" vertical="top" wrapText="1"/>
    </xf>
    <xf numFmtId="166" fontId="5" fillId="0" borderId="1" xfId="15" applyFont="1" applyFill="1" applyBorder="1" applyAlignment="1" applyProtection="1">
      <alignment horizontal="center" vertical="top"/>
      <protection/>
    </xf>
    <xf numFmtId="164" fontId="0" fillId="0" borderId="0" xfId="0" applyFill="1" applyAlignment="1">
      <alignment/>
    </xf>
    <xf numFmtId="164" fontId="5" fillId="0" borderId="0" xfId="0" applyFont="1" applyFill="1" applyAlignment="1">
      <alignment/>
    </xf>
    <xf numFmtId="164" fontId="5" fillId="0" borderId="0" xfId="0" applyFont="1" applyFill="1" applyAlignment="1">
      <alignment horizontal="right"/>
    </xf>
    <xf numFmtId="164" fontId="10" fillId="0" borderId="0" xfId="0" applyFont="1" applyAlignment="1">
      <alignment/>
    </xf>
    <xf numFmtId="164" fontId="6" fillId="0" borderId="0" xfId="0" applyFont="1" applyFill="1" applyBorder="1" applyAlignment="1">
      <alignment horizontal="center" wrapText="1"/>
    </xf>
    <xf numFmtId="164" fontId="6" fillId="0" borderId="0" xfId="0" applyFont="1" applyFill="1" applyBorder="1" applyAlignment="1">
      <alignment horizontal="center"/>
    </xf>
    <xf numFmtId="164" fontId="5" fillId="0" borderId="0" xfId="0" applyFont="1" applyFill="1" applyAlignment="1">
      <alignment horizontal="center"/>
    </xf>
    <xf numFmtId="164" fontId="6" fillId="0" borderId="1" xfId="0" applyFont="1" applyFill="1" applyBorder="1" applyAlignment="1">
      <alignment horizontal="center" vertical="top" wrapText="1"/>
    </xf>
    <xf numFmtId="164" fontId="11" fillId="0" borderId="0" xfId="0" applyFont="1" applyAlignment="1">
      <alignment/>
    </xf>
    <xf numFmtId="164" fontId="7" fillId="0" borderId="1" xfId="0" applyFont="1" applyFill="1" applyBorder="1" applyAlignment="1">
      <alignment horizontal="center" vertical="top" wrapText="1"/>
    </xf>
    <xf numFmtId="164" fontId="6" fillId="0" borderId="1" xfId="0" applyFont="1" applyFill="1" applyBorder="1" applyAlignment="1">
      <alignment horizontal="left" vertical="top" wrapText="1"/>
    </xf>
    <xf numFmtId="166" fontId="6" fillId="0" borderId="1" xfId="15" applyFont="1" applyFill="1" applyBorder="1" applyAlignment="1" applyProtection="1">
      <alignment horizontal="center" vertical="top" wrapText="1"/>
      <protection/>
    </xf>
    <xf numFmtId="164" fontId="6" fillId="0" borderId="1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vertical="top" wrapText="1"/>
    </xf>
    <xf numFmtId="164" fontId="6" fillId="0" borderId="1" xfId="0" applyFont="1" applyFill="1" applyBorder="1" applyAlignment="1">
      <alignment horizontal="justify" vertical="top" wrapText="1"/>
    </xf>
    <xf numFmtId="166" fontId="6" fillId="0" borderId="1" xfId="15" applyFont="1" applyFill="1" applyBorder="1" applyAlignment="1" applyProtection="1">
      <alignment horizontal="right" vertical="top" wrapText="1"/>
      <protection/>
    </xf>
    <xf numFmtId="164" fontId="5" fillId="0" borderId="1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justify" vertical="top" wrapText="1"/>
    </xf>
    <xf numFmtId="166" fontId="5" fillId="0" borderId="1" xfId="15" applyNumberFormat="1" applyFont="1" applyFill="1" applyBorder="1" applyAlignment="1" applyProtection="1">
      <alignment horizontal="right" vertical="top" wrapText="1"/>
      <protection/>
    </xf>
    <xf numFmtId="167" fontId="5" fillId="0" borderId="0" xfId="0" applyNumberFormat="1" applyFont="1" applyFill="1" applyAlignment="1">
      <alignment/>
    </xf>
    <xf numFmtId="164" fontId="5" fillId="0" borderId="1" xfId="0" applyNumberFormat="1" applyFont="1" applyFill="1" applyBorder="1" applyAlignment="1">
      <alignment horizontal="justify" vertical="top" wrapText="1"/>
    </xf>
    <xf numFmtId="164" fontId="11" fillId="0" borderId="0" xfId="0" applyFont="1" applyFill="1" applyAlignment="1">
      <alignment/>
    </xf>
    <xf numFmtId="168" fontId="5" fillId="0" borderId="1" xfId="0" applyNumberFormat="1" applyFont="1" applyFill="1" applyBorder="1" applyAlignment="1">
      <alignment horizontal="justify" vertical="top" wrapText="1"/>
    </xf>
    <xf numFmtId="164" fontId="5" fillId="0" borderId="1" xfId="0" applyFont="1" applyFill="1" applyBorder="1" applyAlignment="1">
      <alignment vertical="top" wrapText="1"/>
    </xf>
    <xf numFmtId="164" fontId="8" fillId="0" borderId="1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justify"/>
    </xf>
    <xf numFmtId="164" fontId="5" fillId="0" borderId="0" xfId="0" applyFont="1" applyFill="1" applyBorder="1" applyAlignment="1">
      <alignment horizontal="justify" wrapText="1"/>
    </xf>
    <xf numFmtId="164" fontId="13" fillId="0" borderId="1" xfId="0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justify" vertical="center" wrapText="1"/>
    </xf>
    <xf numFmtId="164" fontId="6" fillId="0" borderId="1" xfId="0" applyFont="1" applyFill="1" applyBorder="1" applyAlignment="1">
      <alignment horizontal="left" wrapText="1"/>
    </xf>
    <xf numFmtId="164" fontId="5" fillId="0" borderId="1" xfId="0" applyFont="1" applyFill="1" applyBorder="1" applyAlignment="1">
      <alignment horizontal="left" wrapText="1"/>
    </xf>
    <xf numFmtId="169" fontId="9" fillId="0" borderId="1" xfId="0" applyNumberFormat="1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left" vertical="top" wrapText="1"/>
    </xf>
    <xf numFmtId="169" fontId="9" fillId="0" borderId="1" xfId="0" applyNumberFormat="1" applyFont="1" applyFill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justify" vertical="top" wrapText="1"/>
    </xf>
    <xf numFmtId="166" fontId="5" fillId="0" borderId="2" xfId="15" applyFont="1" applyFill="1" applyBorder="1" applyAlignment="1" applyProtection="1">
      <alignment horizontal="right" vertical="top" wrapText="1"/>
      <protection/>
    </xf>
    <xf numFmtId="164" fontId="6" fillId="0" borderId="3" xfId="0" applyFont="1" applyFill="1" applyBorder="1" applyAlignment="1">
      <alignment horizontal="center" vertical="center" wrapText="1"/>
    </xf>
    <xf numFmtId="164" fontId="6" fillId="0" borderId="3" xfId="0" applyFont="1" applyFill="1" applyBorder="1" applyAlignment="1">
      <alignment horizontal="justify"/>
    </xf>
    <xf numFmtId="167" fontId="6" fillId="0" borderId="4" xfId="0" applyNumberFormat="1" applyFont="1" applyFill="1" applyBorder="1" applyAlignment="1">
      <alignment horizontal="right" vertical="top" wrapText="1"/>
    </xf>
    <xf numFmtId="164" fontId="5" fillId="0" borderId="1" xfId="0" applyFont="1" applyFill="1" applyBorder="1" applyAlignment="1">
      <alignment/>
    </xf>
    <xf numFmtId="164" fontId="5" fillId="0" borderId="1" xfId="0" applyFont="1" applyFill="1" applyBorder="1" applyAlignment="1">
      <alignment horizontal="justify"/>
    </xf>
    <xf numFmtId="167" fontId="5" fillId="0" borderId="1" xfId="0" applyNumberFormat="1" applyFont="1" applyFill="1" applyBorder="1" applyAlignment="1">
      <alignment horizontal="right" vertical="top" wrapText="1"/>
    </xf>
    <xf numFmtId="164" fontId="6" fillId="0" borderId="1" xfId="0" applyFont="1" applyFill="1" applyBorder="1" applyAlignment="1">
      <alignment horizontal="justify"/>
    </xf>
    <xf numFmtId="167" fontId="6" fillId="0" borderId="1" xfId="0" applyNumberFormat="1" applyFont="1" applyFill="1" applyBorder="1" applyAlignment="1">
      <alignment horizontal="right" vertical="top" wrapText="1"/>
    </xf>
    <xf numFmtId="164" fontId="5" fillId="0" borderId="5" xfId="0" applyFont="1" applyFill="1" applyBorder="1" applyAlignment="1">
      <alignment horizontal="center" vertical="center" wrapText="1"/>
    </xf>
    <xf numFmtId="164" fontId="5" fillId="0" borderId="3" xfId="0" applyFont="1" applyFill="1" applyBorder="1" applyAlignment="1">
      <alignment horizontal="justify"/>
    </xf>
    <xf numFmtId="167" fontId="5" fillId="0" borderId="4" xfId="0" applyNumberFormat="1" applyFont="1" applyFill="1" applyBorder="1" applyAlignment="1">
      <alignment horizontal="right" vertical="top" wrapText="1"/>
    </xf>
    <xf numFmtId="164" fontId="5" fillId="0" borderId="0" xfId="0" applyFont="1" applyFill="1" applyAlignment="1">
      <alignment horizontal="center" vertical="center"/>
    </xf>
    <xf numFmtId="164" fontId="14" fillId="0" borderId="0" xfId="0" applyFont="1" applyFill="1" applyAlignment="1">
      <alignment/>
    </xf>
    <xf numFmtId="164" fontId="15" fillId="0" borderId="0" xfId="0" applyFont="1" applyFill="1" applyAlignment="1">
      <alignment/>
    </xf>
    <xf numFmtId="164" fontId="9" fillId="0" borderId="0" xfId="0" applyFont="1" applyFill="1" applyAlignment="1">
      <alignment/>
    </xf>
    <xf numFmtId="164" fontId="1" fillId="0" borderId="0" xfId="0" applyFont="1" applyFill="1" applyAlignment="1">
      <alignment/>
    </xf>
    <xf numFmtId="164" fontId="5" fillId="0" borderId="0" xfId="24" applyFont="1" applyFill="1" applyBorder="1" applyAlignment="1">
      <alignment horizontal="left" wrapText="1"/>
      <protection/>
    </xf>
    <xf numFmtId="164" fontId="6" fillId="0" borderId="0" xfId="0" applyFont="1" applyFill="1" applyAlignment="1">
      <alignment horizontal="center"/>
    </xf>
    <xf numFmtId="164" fontId="8" fillId="0" borderId="0" xfId="0" applyFont="1" applyFill="1" applyAlignment="1">
      <alignment horizontal="center"/>
    </xf>
    <xf numFmtId="164" fontId="8" fillId="0" borderId="1" xfId="0" applyFont="1" applyFill="1" applyBorder="1" applyAlignment="1">
      <alignment horizontal="center" vertical="top" wrapText="1"/>
    </xf>
    <xf numFmtId="164" fontId="16" fillId="0" borderId="1" xfId="0" applyFont="1" applyFill="1" applyBorder="1" applyAlignment="1">
      <alignment horizontal="center" vertical="top" wrapText="1"/>
    </xf>
    <xf numFmtId="167" fontId="6" fillId="0" borderId="1" xfId="15" applyNumberFormat="1" applyFont="1" applyFill="1" applyBorder="1" applyAlignment="1" applyProtection="1">
      <alignment horizontal="right" vertical="top" wrapText="1"/>
      <protection/>
    </xf>
    <xf numFmtId="170" fontId="1" fillId="0" borderId="0" xfId="0" applyNumberFormat="1" applyFont="1" applyFill="1" applyAlignment="1">
      <alignment/>
    </xf>
    <xf numFmtId="169" fontId="6" fillId="0" borderId="1" xfId="0" applyNumberFormat="1" applyFont="1" applyFill="1" applyBorder="1" applyAlignment="1">
      <alignment horizontal="center" vertical="top" wrapText="1"/>
    </xf>
    <xf numFmtId="167" fontId="1" fillId="0" borderId="0" xfId="0" applyNumberFormat="1" applyFont="1" applyFill="1" applyAlignment="1">
      <alignment/>
    </xf>
    <xf numFmtId="164" fontId="6" fillId="0" borderId="1" xfId="0" applyFont="1" applyFill="1" applyBorder="1" applyAlignment="1">
      <alignment horizontal="justify" wrapText="1"/>
    </xf>
    <xf numFmtId="164" fontId="9" fillId="0" borderId="1" xfId="0" applyFont="1" applyFill="1" applyBorder="1" applyAlignment="1">
      <alignment horizontal="center" vertical="top" wrapText="1"/>
    </xf>
    <xf numFmtId="169" fontId="5" fillId="0" borderId="1" xfId="0" applyNumberFormat="1" applyFont="1" applyFill="1" applyBorder="1" applyAlignment="1">
      <alignment horizontal="center" vertical="top" wrapText="1"/>
    </xf>
    <xf numFmtId="164" fontId="5" fillId="0" borderId="1" xfId="0" applyFont="1" applyFill="1" applyBorder="1" applyAlignment="1">
      <alignment wrapText="1"/>
    </xf>
    <xf numFmtId="169" fontId="9" fillId="0" borderId="1" xfId="0" applyNumberFormat="1" applyFont="1" applyFill="1" applyBorder="1" applyAlignment="1">
      <alignment horizontal="center" vertical="top" wrapText="1"/>
    </xf>
    <xf numFmtId="164" fontId="6" fillId="0" borderId="1" xfId="0" applyFont="1" applyFill="1" applyBorder="1" applyAlignment="1">
      <alignment wrapText="1"/>
    </xf>
    <xf numFmtId="169" fontId="8" fillId="0" borderId="1" xfId="0" applyNumberFormat="1" applyFont="1" applyFill="1" applyBorder="1" applyAlignment="1">
      <alignment horizontal="center" vertical="top" wrapText="1"/>
    </xf>
    <xf numFmtId="167" fontId="5" fillId="0" borderId="1" xfId="0" applyNumberFormat="1" applyFont="1" applyFill="1" applyBorder="1" applyAlignment="1">
      <alignment vertical="top" wrapText="1"/>
    </xf>
    <xf numFmtId="167" fontId="6" fillId="0" borderId="1" xfId="0" applyNumberFormat="1" applyFont="1" applyFill="1" applyBorder="1" applyAlignment="1">
      <alignment vertical="top" wrapText="1"/>
    </xf>
    <xf numFmtId="164" fontId="5" fillId="0" borderId="6" xfId="0" applyFont="1" applyFill="1" applyBorder="1" applyAlignment="1">
      <alignment wrapText="1"/>
    </xf>
    <xf numFmtId="169" fontId="5" fillId="0" borderId="7" xfId="0" applyNumberFormat="1" applyFont="1" applyFill="1" applyBorder="1" applyAlignment="1">
      <alignment horizontal="center" vertical="top" wrapText="1"/>
    </xf>
    <xf numFmtId="164" fontId="5" fillId="0" borderId="6" xfId="0" applyFont="1" applyFill="1" applyBorder="1" applyAlignment="1">
      <alignment horizontal="left" wrapText="1"/>
    </xf>
    <xf numFmtId="167" fontId="5" fillId="0" borderId="2" xfId="0" applyNumberFormat="1" applyFont="1" applyFill="1" applyBorder="1" applyAlignment="1">
      <alignment horizontal="right" vertical="top" wrapText="1"/>
    </xf>
    <xf numFmtId="167" fontId="5" fillId="0" borderId="6" xfId="0" applyNumberFormat="1" applyFont="1" applyFill="1" applyBorder="1" applyAlignment="1">
      <alignment horizontal="right" vertical="top" wrapText="1"/>
    </xf>
    <xf numFmtId="169" fontId="5" fillId="0" borderId="6" xfId="0" applyNumberFormat="1" applyFont="1" applyFill="1" applyBorder="1" applyAlignment="1">
      <alignment horizontal="center" vertical="top" wrapText="1"/>
    </xf>
    <xf numFmtId="167" fontId="6" fillId="0" borderId="5" xfId="0" applyNumberFormat="1" applyFont="1" applyFill="1" applyBorder="1" applyAlignment="1">
      <alignment horizontal="right" vertical="top" wrapText="1"/>
    </xf>
    <xf numFmtId="164" fontId="6" fillId="0" borderId="2" xfId="0" applyFont="1" applyFill="1" applyBorder="1" applyAlignment="1">
      <alignment horizontal="justify" vertical="top" wrapText="1"/>
    </xf>
    <xf numFmtId="169" fontId="6" fillId="0" borderId="2" xfId="0" applyNumberFormat="1" applyFont="1" applyFill="1" applyBorder="1" applyAlignment="1">
      <alignment horizontal="center" vertical="top" wrapText="1"/>
    </xf>
    <xf numFmtId="164" fontId="5" fillId="0" borderId="7" xfId="0" applyFont="1" applyFill="1" applyBorder="1" applyAlignment="1">
      <alignment wrapText="1"/>
    </xf>
    <xf numFmtId="164" fontId="5" fillId="0" borderId="1" xfId="0" applyNumberFormat="1" applyFont="1" applyFill="1" applyBorder="1" applyAlignment="1">
      <alignment wrapText="1"/>
    </xf>
    <xf numFmtId="164" fontId="1" fillId="0" borderId="0" xfId="0" applyFont="1" applyFill="1" applyBorder="1" applyAlignment="1">
      <alignment wrapText="1"/>
    </xf>
    <xf numFmtId="164" fontId="5" fillId="0" borderId="0" xfId="0" applyFont="1" applyFill="1" applyBorder="1" applyAlignment="1">
      <alignment wrapText="1"/>
    </xf>
    <xf numFmtId="164" fontId="1" fillId="0" borderId="0" xfId="0" applyFont="1" applyFill="1" applyAlignment="1">
      <alignment wrapText="1"/>
    </xf>
    <xf numFmtId="164" fontId="1" fillId="0" borderId="8" xfId="0" applyFont="1" applyFill="1" applyBorder="1" applyAlignment="1">
      <alignment wrapText="1"/>
    </xf>
    <xf numFmtId="169" fontId="5" fillId="0" borderId="0" xfId="0" applyNumberFormat="1" applyFont="1" applyFill="1" applyBorder="1" applyAlignment="1">
      <alignment horizontal="center" vertical="top" wrapText="1"/>
    </xf>
    <xf numFmtId="164" fontId="17" fillId="0" borderId="0" xfId="0" applyFont="1" applyFill="1" applyAlignment="1">
      <alignment/>
    </xf>
    <xf numFmtId="164" fontId="9" fillId="0" borderId="1" xfId="0" applyFont="1" applyFill="1" applyBorder="1" applyAlignment="1">
      <alignment wrapText="1"/>
    </xf>
    <xf numFmtId="171" fontId="5" fillId="0" borderId="1" xfId="22" applyNumberFormat="1" applyFont="1" applyFill="1" applyBorder="1" applyAlignment="1" applyProtection="1">
      <alignment horizontal="left" wrapText="1"/>
      <protection hidden="1"/>
    </xf>
    <xf numFmtId="164" fontId="0" fillId="0" borderId="1" xfId="0" applyFill="1" applyBorder="1" applyAlignment="1">
      <alignment/>
    </xf>
    <xf numFmtId="169" fontId="5" fillId="0" borderId="2" xfId="0" applyNumberFormat="1" applyFont="1" applyFill="1" applyBorder="1" applyAlignment="1">
      <alignment horizontal="center" vertical="top" wrapText="1"/>
    </xf>
    <xf numFmtId="169" fontId="6" fillId="0" borderId="5" xfId="0" applyNumberFormat="1" applyFont="1" applyFill="1" applyBorder="1" applyAlignment="1">
      <alignment horizontal="center" vertical="top" wrapText="1"/>
    </xf>
    <xf numFmtId="164" fontId="5" fillId="0" borderId="1" xfId="0" applyFont="1" applyFill="1" applyBorder="1" applyAlignment="1">
      <alignment horizontal="center"/>
    </xf>
    <xf numFmtId="164" fontId="5" fillId="0" borderId="1" xfId="0" applyFont="1" applyFill="1" applyBorder="1" applyAlignment="1">
      <alignment/>
    </xf>
    <xf numFmtId="169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/>
    </xf>
    <xf numFmtId="164" fontId="6" fillId="0" borderId="9" xfId="0" applyFont="1" applyFill="1" applyBorder="1" applyAlignment="1">
      <alignment wrapText="1"/>
    </xf>
    <xf numFmtId="164" fontId="5" fillId="0" borderId="9" xfId="0" applyFont="1" applyFill="1" applyBorder="1" applyAlignment="1">
      <alignment horizontal="left" wrapText="1"/>
    </xf>
    <xf numFmtId="164" fontId="9" fillId="0" borderId="9" xfId="0" applyFont="1" applyFill="1" applyBorder="1" applyAlignment="1">
      <alignment wrapText="1"/>
    </xf>
    <xf numFmtId="167" fontId="5" fillId="0" borderId="1" xfId="0" applyNumberFormat="1" applyFont="1" applyFill="1" applyBorder="1" applyAlignment="1">
      <alignment horizontal="right" vertical="top"/>
    </xf>
    <xf numFmtId="169" fontId="6" fillId="0" borderId="1" xfId="0" applyNumberFormat="1" applyFont="1" applyFill="1" applyBorder="1" applyAlignment="1">
      <alignment horizontal="justify" vertical="top" wrapText="1"/>
    </xf>
    <xf numFmtId="164" fontId="9" fillId="0" borderId="1" xfId="23" applyNumberFormat="1" applyFont="1" applyFill="1" applyBorder="1" applyAlignment="1">
      <alignment vertical="top" wrapText="1"/>
      <protection/>
    </xf>
    <xf numFmtId="167" fontId="18" fillId="0" borderId="1" xfId="0" applyNumberFormat="1" applyFont="1" applyFill="1" applyBorder="1" applyAlignment="1">
      <alignment horizontal="right" vertical="top" wrapText="1"/>
    </xf>
    <xf numFmtId="164" fontId="19" fillId="0" borderId="0" xfId="0" applyFont="1" applyFill="1" applyAlignment="1">
      <alignment/>
    </xf>
    <xf numFmtId="164" fontId="6" fillId="0" borderId="9" xfId="0" applyFont="1" applyFill="1" applyBorder="1" applyAlignment="1">
      <alignment horizontal="justify" vertical="top" wrapText="1"/>
    </xf>
    <xf numFmtId="167" fontId="6" fillId="0" borderId="10" xfId="0" applyNumberFormat="1" applyFont="1" applyFill="1" applyBorder="1" applyAlignment="1">
      <alignment horizontal="right" vertical="top" wrapText="1"/>
    </xf>
    <xf numFmtId="167" fontId="6" fillId="0" borderId="11" xfId="0" applyNumberFormat="1" applyFont="1" applyFill="1" applyBorder="1" applyAlignment="1">
      <alignment horizontal="right" vertical="top" wrapText="1"/>
    </xf>
    <xf numFmtId="169" fontId="20" fillId="0" borderId="1" xfId="0" applyNumberFormat="1" applyFont="1" applyFill="1" applyBorder="1" applyAlignment="1">
      <alignment horizontal="center" vertical="top" wrapText="1"/>
    </xf>
    <xf numFmtId="167" fontId="5" fillId="0" borderId="0" xfId="0" applyNumberFormat="1" applyFont="1" applyFill="1" applyBorder="1" applyAlignment="1">
      <alignment horizontal="right" vertical="top" wrapText="1"/>
    </xf>
    <xf numFmtId="164" fontId="5" fillId="0" borderId="4" xfId="0" applyFont="1" applyFill="1" applyBorder="1" applyAlignment="1">
      <alignment horizontal="center" wrapText="1"/>
    </xf>
    <xf numFmtId="164" fontId="5" fillId="0" borderId="0" xfId="0" applyFont="1" applyFill="1" applyBorder="1" applyAlignment="1">
      <alignment horizontal="center" wrapText="1"/>
    </xf>
    <xf numFmtId="169" fontId="6" fillId="0" borderId="1" xfId="0" applyNumberFormat="1" applyFont="1" applyFill="1" applyBorder="1" applyAlignment="1">
      <alignment horizontal="center" wrapText="1"/>
    </xf>
    <xf numFmtId="167" fontId="6" fillId="0" borderId="1" xfId="0" applyNumberFormat="1" applyFont="1" applyFill="1" applyBorder="1" applyAlignment="1">
      <alignment horizontal="right" wrapText="1"/>
    </xf>
    <xf numFmtId="164" fontId="20" fillId="0" borderId="0" xfId="0" applyFont="1" applyFill="1" applyBorder="1" applyAlignment="1">
      <alignment horizontal="center"/>
    </xf>
    <xf numFmtId="169" fontId="5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/>
    </xf>
    <xf numFmtId="166" fontId="0" fillId="0" borderId="0" xfId="15" applyFill="1" applyBorder="1" applyAlignment="1" applyProtection="1">
      <alignment/>
      <protection/>
    </xf>
    <xf numFmtId="164" fontId="5" fillId="0" borderId="0" xfId="0" applyFont="1" applyFill="1" applyAlignment="1">
      <alignment/>
    </xf>
    <xf numFmtId="164" fontId="8" fillId="0" borderId="0" xfId="0" applyFont="1" applyFill="1" applyBorder="1" applyAlignment="1">
      <alignment horizontal="center" vertical="top" wrapText="1"/>
    </xf>
    <xf numFmtId="166" fontId="0" fillId="0" borderId="0" xfId="15" applyFont="1" applyFill="1" applyBorder="1" applyAlignment="1" applyProtection="1">
      <alignment/>
      <protection/>
    </xf>
    <xf numFmtId="164" fontId="1" fillId="0" borderId="0" xfId="0" applyFont="1" applyAlignment="1">
      <alignment/>
    </xf>
    <xf numFmtId="166" fontId="0" fillId="0" borderId="0" xfId="15" applyFill="1" applyBorder="1" applyAlignment="1" applyProtection="1">
      <alignment wrapText="1"/>
      <protection/>
    </xf>
    <xf numFmtId="167" fontId="0" fillId="0" borderId="0" xfId="0" applyNumberFormat="1" applyFill="1" applyAlignment="1">
      <alignment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" xfId="20"/>
    <cellStyle name="Обычный 2" xfId="21"/>
    <cellStyle name="Обычный 2 2" xfId="22"/>
    <cellStyle name="Обычный 3" xfId="23"/>
    <cellStyle name="Обычный 4" xfId="24"/>
    <cellStyle name="Обычный 5" xfId="25"/>
    <cellStyle name="Финансовый 2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D167"/>
  <sheetViews>
    <sheetView workbookViewId="0" topLeftCell="A1">
      <selection activeCell="B26" sqref="B26"/>
    </sheetView>
  </sheetViews>
  <sheetFormatPr defaultColWidth="9.00390625" defaultRowHeight="12.75"/>
  <cols>
    <col min="1" max="1" width="35.625" style="0" customWidth="1"/>
    <col min="2" max="2" width="55.75390625" style="0" customWidth="1"/>
    <col min="3" max="3" width="20.25390625" style="0" customWidth="1"/>
  </cols>
  <sheetData>
    <row r="1" spans="1:3" ht="15.75">
      <c r="A1" s="1"/>
      <c r="B1" s="1"/>
      <c r="C1" s="1"/>
    </row>
    <row r="2" spans="1:3" ht="15.75">
      <c r="A2" s="1"/>
      <c r="B2" s="1"/>
      <c r="C2" s="2" t="s">
        <v>0</v>
      </c>
    </row>
    <row r="3" spans="1:3" ht="15.75">
      <c r="A3" s="1"/>
      <c r="B3" s="1"/>
      <c r="C3" s="2" t="s">
        <v>1</v>
      </c>
    </row>
    <row r="4" spans="1:3" ht="15.75">
      <c r="A4" s="1"/>
      <c r="B4" s="1"/>
      <c r="C4" s="2" t="s">
        <v>2</v>
      </c>
    </row>
    <row r="5" spans="1:3" ht="15.75">
      <c r="A5" s="1"/>
      <c r="B5" s="3" t="s">
        <v>3</v>
      </c>
      <c r="C5" s="3"/>
    </row>
    <row r="6" spans="1:3" ht="15.75">
      <c r="A6" s="1"/>
      <c r="B6" s="1"/>
      <c r="C6" s="2" t="s">
        <v>4</v>
      </c>
    </row>
    <row r="7" spans="1:3" ht="15.75">
      <c r="A7" s="1"/>
      <c r="B7" s="1"/>
      <c r="C7" s="2" t="s">
        <v>5</v>
      </c>
    </row>
    <row r="8" spans="1:3" ht="15.75">
      <c r="A8" s="4" t="s">
        <v>6</v>
      </c>
      <c r="B8" s="4"/>
      <c r="C8" s="4"/>
    </row>
    <row r="9" spans="1:3" ht="15.75" customHeight="1">
      <c r="A9" s="5" t="s">
        <v>7</v>
      </c>
      <c r="B9" s="5"/>
      <c r="C9" s="5"/>
    </row>
    <row r="10" spans="1:3" ht="15.75" customHeight="1">
      <c r="A10" s="5"/>
      <c r="B10" s="5"/>
      <c r="C10" s="5"/>
    </row>
    <row r="11" spans="1:3" ht="15.75">
      <c r="A11" s="6" t="s">
        <v>8</v>
      </c>
      <c r="B11" s="6"/>
      <c r="C11" s="6"/>
    </row>
    <row r="12" spans="1:3" ht="12.75" customHeight="1">
      <c r="A12" s="6"/>
      <c r="B12" s="6"/>
      <c r="C12" s="6"/>
    </row>
    <row r="13" spans="1:3" ht="15.75">
      <c r="A13" s="7"/>
      <c r="B13" s="1"/>
      <c r="C13" s="2" t="s">
        <v>9</v>
      </c>
    </row>
    <row r="14" spans="1:3" ht="12.75" customHeight="1">
      <c r="A14" s="8" t="s">
        <v>10</v>
      </c>
      <c r="B14" s="8" t="s">
        <v>11</v>
      </c>
      <c r="C14" s="8" t="s">
        <v>12</v>
      </c>
    </row>
    <row r="15" spans="1:3" ht="22.5" customHeight="1">
      <c r="A15" s="8"/>
      <c r="B15" s="8"/>
      <c r="C15" s="8"/>
    </row>
    <row r="16" spans="1:3" ht="18.75" customHeight="1">
      <c r="A16" s="9">
        <v>1</v>
      </c>
      <c r="B16" s="9">
        <v>2</v>
      </c>
      <c r="C16" s="9">
        <v>3</v>
      </c>
    </row>
    <row r="17" spans="1:4" ht="30.75" customHeight="1">
      <c r="A17" s="8" t="s">
        <v>13</v>
      </c>
      <c r="B17" s="10" t="s">
        <v>14</v>
      </c>
      <c r="C17" s="11">
        <f>C18</f>
        <v>85700312.81000006</v>
      </c>
      <c r="D17" s="12"/>
    </row>
    <row r="18" spans="1:4" ht="31.5">
      <c r="A18" s="8" t="s">
        <v>15</v>
      </c>
      <c r="B18" s="13" t="s">
        <v>16</v>
      </c>
      <c r="C18" s="11">
        <f>C19+C23</f>
        <v>85700312.81000006</v>
      </c>
      <c r="D18" s="12"/>
    </row>
    <row r="19" spans="1:4" ht="15.75">
      <c r="A19" s="14" t="s">
        <v>17</v>
      </c>
      <c r="B19" s="15" t="s">
        <v>18</v>
      </c>
      <c r="C19" s="11">
        <f aca="true" t="shared" si="0" ref="C19:C21">C20</f>
        <v>-844880066.92</v>
      </c>
      <c r="D19" s="12"/>
    </row>
    <row r="20" spans="1:4" ht="15.75">
      <c r="A20" s="14" t="s">
        <v>19</v>
      </c>
      <c r="B20" s="15" t="s">
        <v>20</v>
      </c>
      <c r="C20" s="11">
        <f t="shared" si="0"/>
        <v>-844880066.92</v>
      </c>
      <c r="D20" s="12"/>
    </row>
    <row r="21" spans="1:4" ht="31.5">
      <c r="A21" s="14" t="s">
        <v>21</v>
      </c>
      <c r="B21" s="15" t="s">
        <v>22</v>
      </c>
      <c r="C21" s="11">
        <f t="shared" si="0"/>
        <v>-844880066.92</v>
      </c>
      <c r="D21" s="12"/>
    </row>
    <row r="22" spans="1:4" ht="31.5">
      <c r="A22" s="14" t="s">
        <v>23</v>
      </c>
      <c r="B22" s="15" t="s">
        <v>24</v>
      </c>
      <c r="C22" s="11">
        <v>-844880066.92</v>
      </c>
      <c r="D22" s="12"/>
    </row>
    <row r="23" spans="1:4" ht="15.75">
      <c r="A23" s="14" t="s">
        <v>25</v>
      </c>
      <c r="B23" s="15" t="s">
        <v>26</v>
      </c>
      <c r="C23" s="11">
        <f aca="true" t="shared" si="1" ref="C23:C24">C24</f>
        <v>930580379.73</v>
      </c>
      <c r="D23" s="12"/>
    </row>
    <row r="24" spans="1:4" ht="15.75">
      <c r="A24" s="14" t="s">
        <v>27</v>
      </c>
      <c r="B24" s="15" t="s">
        <v>28</v>
      </c>
      <c r="C24" s="11">
        <f t="shared" si="1"/>
        <v>930580379.73</v>
      </c>
      <c r="D24" s="12"/>
    </row>
    <row r="25" spans="1:4" ht="31.5">
      <c r="A25" s="14" t="s">
        <v>29</v>
      </c>
      <c r="B25" s="15" t="s">
        <v>30</v>
      </c>
      <c r="C25" s="11">
        <f>SUM(C26)</f>
        <v>930580379.73</v>
      </c>
      <c r="D25" s="12"/>
    </row>
    <row r="26" spans="1:4" ht="31.5">
      <c r="A26" s="14" t="s">
        <v>31</v>
      </c>
      <c r="B26" s="15" t="s">
        <v>32</v>
      </c>
      <c r="C26" s="11">
        <v>930580379.73</v>
      </c>
      <c r="D26" s="12"/>
    </row>
    <row r="27" spans="1:4" ht="31.5">
      <c r="A27" s="8" t="s">
        <v>33</v>
      </c>
      <c r="B27" s="13" t="s">
        <v>34</v>
      </c>
      <c r="C27" s="16"/>
      <c r="D27" s="12"/>
    </row>
    <row r="28" spans="1:4" ht="31.5">
      <c r="A28" s="14" t="s">
        <v>35</v>
      </c>
      <c r="B28" s="15" t="s">
        <v>36</v>
      </c>
      <c r="C28" s="16"/>
      <c r="D28" s="12"/>
    </row>
    <row r="29" spans="1:4" ht="31.5">
      <c r="A29" s="14" t="s">
        <v>37</v>
      </c>
      <c r="B29" s="15" t="s">
        <v>38</v>
      </c>
      <c r="C29" s="11">
        <f aca="true" t="shared" si="2" ref="C29:C30">C30</f>
        <v>1000000</v>
      </c>
      <c r="D29" s="12"/>
    </row>
    <row r="30" spans="1:4" ht="47.25">
      <c r="A30" s="14" t="s">
        <v>39</v>
      </c>
      <c r="B30" s="15" t="s">
        <v>40</v>
      </c>
      <c r="C30" s="11">
        <f t="shared" si="2"/>
        <v>1000000</v>
      </c>
      <c r="D30" s="12"/>
    </row>
    <row r="31" spans="1:4" ht="63">
      <c r="A31" s="14" t="s">
        <v>41</v>
      </c>
      <c r="B31" s="15" t="s">
        <v>42</v>
      </c>
      <c r="C31" s="11">
        <v>1000000</v>
      </c>
      <c r="D31" s="12"/>
    </row>
    <row r="32" spans="1:4" ht="31.5">
      <c r="A32" s="17" t="s">
        <v>43</v>
      </c>
      <c r="B32" s="15" t="s">
        <v>44</v>
      </c>
      <c r="C32" s="11">
        <v>1000000</v>
      </c>
      <c r="D32" s="12"/>
    </row>
    <row r="33" spans="1:4" ht="78.75">
      <c r="A33" s="17" t="s">
        <v>45</v>
      </c>
      <c r="B33" s="15" t="s">
        <v>46</v>
      </c>
      <c r="C33" s="11">
        <v>1000000</v>
      </c>
      <c r="D33" s="12"/>
    </row>
    <row r="34" spans="1:4" ht="31.5">
      <c r="A34" s="14" t="s">
        <v>47</v>
      </c>
      <c r="B34" s="15" t="s">
        <v>48</v>
      </c>
      <c r="C34" s="11">
        <f aca="true" t="shared" si="3" ref="C34:C35">C35</f>
        <v>-1000000</v>
      </c>
      <c r="D34" s="12"/>
    </row>
    <row r="35" spans="1:4" ht="47.25">
      <c r="A35" s="14" t="s">
        <v>49</v>
      </c>
      <c r="B35" s="15" t="s">
        <v>50</v>
      </c>
      <c r="C35" s="11">
        <f t="shared" si="3"/>
        <v>-1000000</v>
      </c>
      <c r="D35" s="12"/>
    </row>
    <row r="36" spans="1:4" ht="63">
      <c r="A36" s="14" t="s">
        <v>51</v>
      </c>
      <c r="B36" s="15" t="s">
        <v>52</v>
      </c>
      <c r="C36" s="11">
        <v>-1000000</v>
      </c>
      <c r="D36" s="12"/>
    </row>
    <row r="37" spans="1:4" ht="31.5">
      <c r="A37" s="17" t="s">
        <v>53</v>
      </c>
      <c r="B37" s="15" t="s">
        <v>44</v>
      </c>
      <c r="C37" s="11">
        <v>-1000000</v>
      </c>
      <c r="D37" s="12"/>
    </row>
    <row r="38" spans="1:4" ht="78.75">
      <c r="A38" s="17" t="s">
        <v>54</v>
      </c>
      <c r="B38" s="15" t="s">
        <v>46</v>
      </c>
      <c r="C38" s="11">
        <v>-1000000</v>
      </c>
      <c r="D38" s="18"/>
    </row>
    <row r="39" spans="1:4" ht="31.5">
      <c r="A39" s="19"/>
      <c r="B39" s="20" t="s">
        <v>55</v>
      </c>
      <c r="C39" s="21"/>
      <c r="D39" s="12"/>
    </row>
    <row r="40" spans="1:4" ht="15.75">
      <c r="A40" s="1"/>
      <c r="B40" s="1"/>
      <c r="C40" s="1"/>
      <c r="D40" s="12"/>
    </row>
    <row r="41" spans="1:4" ht="15.75">
      <c r="A41" s="1"/>
      <c r="B41" s="1"/>
      <c r="C41" s="1"/>
      <c r="D41" s="12"/>
    </row>
    <row r="42" spans="1:4" ht="15.75">
      <c r="A42" s="1"/>
      <c r="B42" s="1"/>
      <c r="C42" s="1"/>
      <c r="D42" s="12"/>
    </row>
    <row r="43" spans="1:4" ht="15.75">
      <c r="A43" s="1"/>
      <c r="B43" s="1"/>
      <c r="C43" s="1"/>
      <c r="D43" s="12"/>
    </row>
    <row r="44" spans="1:4" ht="15.75">
      <c r="A44" s="1"/>
      <c r="B44" s="1"/>
      <c r="C44" s="1"/>
      <c r="D44" s="12"/>
    </row>
    <row r="45" spans="1:4" ht="15.75">
      <c r="A45" s="1"/>
      <c r="B45" s="1"/>
      <c r="C45" s="1"/>
      <c r="D45" s="12"/>
    </row>
    <row r="46" spans="1:4" ht="15.75">
      <c r="A46" s="1"/>
      <c r="B46" s="1"/>
      <c r="C46" s="1"/>
      <c r="D46" s="12"/>
    </row>
    <row r="47" spans="1:4" ht="15.75">
      <c r="A47" s="1"/>
      <c r="B47" s="1"/>
      <c r="C47" s="1"/>
      <c r="D47" s="12"/>
    </row>
    <row r="48" spans="1:4" ht="15.75">
      <c r="A48" s="1"/>
      <c r="B48" s="1"/>
      <c r="C48" s="1"/>
      <c r="D48" s="12"/>
    </row>
    <row r="49" spans="1:4" ht="15.75">
      <c r="A49" s="1"/>
      <c r="B49" s="1"/>
      <c r="C49" s="1"/>
      <c r="D49" s="12"/>
    </row>
    <row r="50" spans="1:4" ht="15.75">
      <c r="A50" s="1"/>
      <c r="B50" s="1"/>
      <c r="C50" s="1"/>
      <c r="D50" s="12"/>
    </row>
    <row r="51" spans="1:4" ht="15.75">
      <c r="A51" s="1"/>
      <c r="B51" s="1"/>
      <c r="C51" s="1"/>
      <c r="D51" s="12"/>
    </row>
    <row r="52" spans="1:4" ht="15.75">
      <c r="A52" s="1"/>
      <c r="B52" s="1"/>
      <c r="C52" s="1"/>
      <c r="D52" s="12"/>
    </row>
    <row r="53" spans="1:4" ht="15.75">
      <c r="A53" s="1"/>
      <c r="B53" s="1"/>
      <c r="C53" s="1"/>
      <c r="D53" s="12"/>
    </row>
    <row r="54" spans="1:4" ht="15.75">
      <c r="A54" s="1"/>
      <c r="B54" s="1"/>
      <c r="C54" s="1"/>
      <c r="D54" s="12"/>
    </row>
    <row r="55" spans="1:4" ht="15.75">
      <c r="A55" s="1"/>
      <c r="B55" s="1"/>
      <c r="C55" s="1"/>
      <c r="D55" s="12"/>
    </row>
    <row r="56" spans="1:4" ht="15.75">
      <c r="A56" s="1"/>
      <c r="B56" s="1"/>
      <c r="C56" s="1"/>
      <c r="D56" s="12"/>
    </row>
    <row r="57" spans="1:4" ht="15.75">
      <c r="A57" s="1"/>
      <c r="B57" s="1"/>
      <c r="C57" s="1"/>
      <c r="D57" s="12"/>
    </row>
    <row r="58" spans="1:4" ht="15.75">
      <c r="A58" s="1"/>
      <c r="B58" s="1"/>
      <c r="C58" s="1"/>
      <c r="D58" s="12"/>
    </row>
    <row r="59" spans="1:4" ht="15.75">
      <c r="A59" s="1"/>
      <c r="B59" s="1"/>
      <c r="C59" s="1"/>
      <c r="D59" s="12"/>
    </row>
    <row r="60" spans="1:3" ht="15.75">
      <c r="A60" s="1"/>
      <c r="B60" s="1"/>
      <c r="C60" s="1"/>
    </row>
    <row r="61" spans="1:3" ht="15.75">
      <c r="A61" s="1"/>
      <c r="B61" s="1"/>
      <c r="C61" s="1"/>
    </row>
    <row r="62" spans="1:3" ht="15.75">
      <c r="A62" s="1"/>
      <c r="B62" s="1"/>
      <c r="C62" s="1"/>
    </row>
    <row r="63" spans="1:3" ht="15.75">
      <c r="A63" s="1"/>
      <c r="B63" s="1"/>
      <c r="C63" s="1"/>
    </row>
    <row r="64" spans="1:3" ht="15.75">
      <c r="A64" s="1"/>
      <c r="B64" s="1"/>
      <c r="C64" s="1"/>
    </row>
    <row r="65" spans="1:3" ht="15.75">
      <c r="A65" s="1"/>
      <c r="B65" s="1"/>
      <c r="C65" s="1"/>
    </row>
    <row r="66" spans="1:3" ht="15.75">
      <c r="A66" s="1"/>
      <c r="B66" s="1"/>
      <c r="C66" s="1"/>
    </row>
    <row r="67" spans="1:3" ht="15.75">
      <c r="A67" s="1"/>
      <c r="B67" s="1"/>
      <c r="C67" s="1"/>
    </row>
    <row r="68" spans="1:3" ht="15.75">
      <c r="A68" s="1"/>
      <c r="B68" s="1"/>
      <c r="C68" s="1"/>
    </row>
    <row r="69" spans="1:3" ht="15.75">
      <c r="A69" s="1"/>
      <c r="B69" s="1"/>
      <c r="C69" s="1"/>
    </row>
    <row r="70" spans="1:3" ht="15.75">
      <c r="A70" s="1"/>
      <c r="B70" s="1"/>
      <c r="C70" s="1"/>
    </row>
    <row r="71" spans="1:3" ht="15.75">
      <c r="A71" s="1"/>
      <c r="B71" s="1"/>
      <c r="C71" s="1"/>
    </row>
    <row r="72" spans="1:3" ht="15.75">
      <c r="A72" s="1"/>
      <c r="B72" s="1"/>
      <c r="C72" s="1"/>
    </row>
    <row r="73" spans="1:3" ht="15.75">
      <c r="A73" s="1"/>
      <c r="B73" s="1"/>
      <c r="C73" s="1"/>
    </row>
    <row r="74" spans="1:3" ht="15.75">
      <c r="A74" s="1"/>
      <c r="B74" s="1"/>
      <c r="C74" s="1"/>
    </row>
    <row r="75" spans="1:3" ht="15.75">
      <c r="A75" s="1"/>
      <c r="B75" s="1"/>
      <c r="C75" s="1"/>
    </row>
    <row r="76" spans="1:3" ht="15.75">
      <c r="A76" s="1"/>
      <c r="B76" s="1"/>
      <c r="C76" s="1"/>
    </row>
    <row r="77" spans="1:3" ht="15.75">
      <c r="A77" s="1"/>
      <c r="B77" s="1"/>
      <c r="C77" s="1"/>
    </row>
    <row r="78" spans="1:3" ht="15.75">
      <c r="A78" s="1"/>
      <c r="B78" s="1"/>
      <c r="C78" s="1"/>
    </row>
    <row r="79" spans="1:3" ht="15.75">
      <c r="A79" s="1"/>
      <c r="B79" s="1"/>
      <c r="C79" s="1"/>
    </row>
    <row r="80" spans="1:3" ht="15.75">
      <c r="A80" s="1"/>
      <c r="B80" s="1"/>
      <c r="C80" s="1"/>
    </row>
    <row r="81" spans="1:3" ht="15.75">
      <c r="A81" s="1"/>
      <c r="B81" s="1"/>
      <c r="C81" s="1"/>
    </row>
    <row r="82" spans="1:3" ht="15.75">
      <c r="A82" s="1"/>
      <c r="B82" s="1"/>
      <c r="C82" s="1"/>
    </row>
    <row r="83" spans="1:3" ht="15.75">
      <c r="A83" s="1"/>
      <c r="B83" s="1"/>
      <c r="C83" s="1"/>
    </row>
    <row r="84" spans="1:3" ht="15.75">
      <c r="A84" s="1"/>
      <c r="B84" s="1"/>
      <c r="C84" s="1"/>
    </row>
    <row r="85" spans="1:3" ht="15.75">
      <c r="A85" s="1"/>
      <c r="B85" s="1"/>
      <c r="C85" s="1"/>
    </row>
    <row r="86" spans="1:3" ht="15.75">
      <c r="A86" s="1"/>
      <c r="B86" s="1"/>
      <c r="C86" s="1"/>
    </row>
    <row r="87" spans="1:3" ht="15.75">
      <c r="A87" s="1"/>
      <c r="B87" s="1"/>
      <c r="C87" s="1"/>
    </row>
    <row r="88" spans="1:3" ht="15.75">
      <c r="A88" s="1"/>
      <c r="B88" s="1"/>
      <c r="C88" s="1"/>
    </row>
    <row r="89" spans="1:3" ht="15.75">
      <c r="A89" s="1"/>
      <c r="B89" s="1"/>
      <c r="C89" s="1"/>
    </row>
    <row r="90" spans="1:3" ht="15.75">
      <c r="A90" s="1"/>
      <c r="B90" s="1"/>
      <c r="C90" s="1"/>
    </row>
    <row r="91" spans="1:3" ht="15.75">
      <c r="A91" s="1"/>
      <c r="B91" s="1"/>
      <c r="C91" s="1"/>
    </row>
    <row r="92" spans="1:3" ht="15.75">
      <c r="A92" s="1"/>
      <c r="B92" s="1"/>
      <c r="C92" s="1"/>
    </row>
    <row r="93" spans="1:3" ht="15.75">
      <c r="A93" s="1"/>
      <c r="B93" s="1"/>
      <c r="C93" s="1"/>
    </row>
    <row r="94" spans="1:3" ht="15.75">
      <c r="A94" s="1"/>
      <c r="B94" s="1"/>
      <c r="C94" s="1"/>
    </row>
    <row r="95" spans="1:3" ht="15.75">
      <c r="A95" s="1"/>
      <c r="B95" s="1"/>
      <c r="C95" s="1"/>
    </row>
    <row r="96" spans="1:3" ht="15.75">
      <c r="A96" s="1"/>
      <c r="B96" s="1"/>
      <c r="C96" s="1"/>
    </row>
    <row r="97" spans="1:3" ht="15.75">
      <c r="A97" s="1"/>
      <c r="B97" s="1"/>
      <c r="C97" s="1"/>
    </row>
    <row r="98" spans="1:3" ht="15.75">
      <c r="A98" s="1"/>
      <c r="B98" s="1"/>
      <c r="C98" s="1"/>
    </row>
    <row r="99" spans="1:3" ht="15.75">
      <c r="A99" s="1"/>
      <c r="B99" s="1"/>
      <c r="C99" s="1"/>
    </row>
    <row r="100" spans="1:3" ht="15.75">
      <c r="A100" s="1"/>
      <c r="B100" s="1"/>
      <c r="C100" s="1"/>
    </row>
    <row r="101" spans="1:3" ht="15.75">
      <c r="A101" s="1"/>
      <c r="B101" s="1"/>
      <c r="C101" s="1"/>
    </row>
    <row r="102" spans="1:3" ht="15.75">
      <c r="A102" s="1"/>
      <c r="B102" s="1"/>
      <c r="C102" s="1"/>
    </row>
    <row r="103" spans="1:3" ht="15.75">
      <c r="A103" s="1"/>
      <c r="B103" s="1"/>
      <c r="C103" s="1"/>
    </row>
    <row r="104" spans="1:3" ht="15.75">
      <c r="A104" s="1"/>
      <c r="B104" s="1"/>
      <c r="C104" s="1"/>
    </row>
    <row r="105" spans="1:3" ht="15.75">
      <c r="A105" s="1"/>
      <c r="B105" s="1"/>
      <c r="C105" s="1"/>
    </row>
    <row r="106" spans="1:3" ht="15.75">
      <c r="A106" s="1"/>
      <c r="B106" s="1"/>
      <c r="C106" s="1"/>
    </row>
    <row r="107" spans="1:3" ht="15.75">
      <c r="A107" s="1"/>
      <c r="B107" s="1"/>
      <c r="C107" s="1"/>
    </row>
    <row r="108" spans="1:3" ht="15.75">
      <c r="A108" s="1"/>
      <c r="B108" s="1"/>
      <c r="C108" s="1"/>
    </row>
    <row r="109" spans="1:3" ht="15.75">
      <c r="A109" s="1"/>
      <c r="B109" s="1"/>
      <c r="C109" s="1"/>
    </row>
    <row r="110" spans="1:3" ht="15.75">
      <c r="A110" s="1"/>
      <c r="B110" s="1"/>
      <c r="C110" s="1"/>
    </row>
    <row r="111" spans="1:3" ht="15.75">
      <c r="A111" s="1"/>
      <c r="B111" s="1"/>
      <c r="C111" s="1"/>
    </row>
    <row r="112" spans="1:3" ht="15.75">
      <c r="A112" s="1"/>
      <c r="B112" s="1"/>
      <c r="C112" s="1"/>
    </row>
    <row r="113" spans="1:3" ht="15.75">
      <c r="A113" s="1"/>
      <c r="B113" s="1"/>
      <c r="C113" s="1"/>
    </row>
    <row r="114" spans="1:3" ht="15.75">
      <c r="A114" s="1"/>
      <c r="B114" s="1"/>
      <c r="C114" s="1"/>
    </row>
    <row r="115" spans="1:3" ht="15.75">
      <c r="A115" s="1"/>
      <c r="B115" s="1"/>
      <c r="C115" s="1"/>
    </row>
    <row r="116" spans="1:3" ht="15.75">
      <c r="A116" s="1"/>
      <c r="B116" s="1"/>
      <c r="C116" s="1"/>
    </row>
    <row r="117" spans="1:3" ht="15.75">
      <c r="A117" s="1"/>
      <c r="B117" s="1"/>
      <c r="C117" s="1"/>
    </row>
    <row r="118" spans="1:3" ht="15.75">
      <c r="A118" s="1"/>
      <c r="B118" s="1"/>
      <c r="C118" s="1"/>
    </row>
    <row r="119" spans="1:3" ht="15.75">
      <c r="A119" s="1"/>
      <c r="B119" s="1"/>
      <c r="C119" s="1"/>
    </row>
    <row r="120" spans="1:3" ht="15.75">
      <c r="A120" s="1"/>
      <c r="B120" s="1"/>
      <c r="C120" s="1"/>
    </row>
    <row r="121" spans="1:3" ht="15.75">
      <c r="A121" s="1"/>
      <c r="B121" s="1"/>
      <c r="C121" s="1"/>
    </row>
    <row r="122" spans="1:3" ht="15.75">
      <c r="A122" s="1"/>
      <c r="B122" s="1"/>
      <c r="C122" s="1"/>
    </row>
    <row r="123" spans="1:3" ht="15.75">
      <c r="A123" s="1"/>
      <c r="B123" s="1"/>
      <c r="C123" s="1"/>
    </row>
    <row r="124" spans="1:3" ht="15.75">
      <c r="A124" s="1"/>
      <c r="B124" s="1"/>
      <c r="C124" s="1"/>
    </row>
    <row r="125" spans="1:3" ht="15.75">
      <c r="A125" s="1"/>
      <c r="B125" s="1"/>
      <c r="C125" s="1"/>
    </row>
    <row r="126" spans="1:3" ht="15.75">
      <c r="A126" s="1"/>
      <c r="B126" s="1"/>
      <c r="C126" s="1"/>
    </row>
    <row r="127" spans="1:3" ht="15.75">
      <c r="A127" s="1"/>
      <c r="B127" s="1"/>
      <c r="C127" s="1"/>
    </row>
    <row r="128" spans="1:3" ht="15.75">
      <c r="A128" s="1"/>
      <c r="B128" s="1"/>
      <c r="C128" s="1"/>
    </row>
    <row r="129" spans="1:3" ht="15.75">
      <c r="A129" s="1"/>
      <c r="B129" s="1"/>
      <c r="C129" s="1"/>
    </row>
    <row r="130" spans="1:3" ht="15.75">
      <c r="A130" s="1"/>
      <c r="B130" s="1"/>
      <c r="C130" s="1"/>
    </row>
    <row r="131" spans="1:3" ht="15.75">
      <c r="A131" s="1"/>
      <c r="B131" s="1"/>
      <c r="C131" s="1"/>
    </row>
    <row r="132" spans="1:3" ht="15.75">
      <c r="A132" s="1"/>
      <c r="B132" s="1"/>
      <c r="C132" s="1"/>
    </row>
    <row r="133" spans="1:3" ht="15.75">
      <c r="A133" s="1"/>
      <c r="B133" s="1"/>
      <c r="C133" s="1"/>
    </row>
    <row r="134" spans="1:3" ht="15.75">
      <c r="A134" s="1"/>
      <c r="B134" s="1"/>
      <c r="C134" s="1"/>
    </row>
    <row r="135" spans="1:3" ht="15.75">
      <c r="A135" s="1"/>
      <c r="B135" s="1"/>
      <c r="C135" s="1"/>
    </row>
    <row r="136" spans="1:3" ht="15.75">
      <c r="A136" s="1"/>
      <c r="B136" s="1"/>
      <c r="C136" s="1"/>
    </row>
    <row r="137" spans="1:3" ht="15.75">
      <c r="A137" s="1"/>
      <c r="B137" s="1"/>
      <c r="C137" s="1"/>
    </row>
    <row r="138" spans="1:3" ht="15.75">
      <c r="A138" s="1"/>
      <c r="B138" s="1"/>
      <c r="C138" s="1"/>
    </row>
    <row r="139" spans="1:3" ht="15.75">
      <c r="A139" s="1"/>
      <c r="B139" s="1"/>
      <c r="C139" s="1"/>
    </row>
    <row r="140" spans="1:3" ht="15.75">
      <c r="A140" s="1"/>
      <c r="B140" s="1"/>
      <c r="C140" s="1"/>
    </row>
    <row r="141" spans="1:3" ht="15.75">
      <c r="A141" s="1"/>
      <c r="B141" s="1"/>
      <c r="C141" s="1"/>
    </row>
    <row r="142" spans="1:3" ht="15.75">
      <c r="A142" s="1"/>
      <c r="B142" s="1"/>
      <c r="C142" s="1"/>
    </row>
    <row r="143" spans="1:3" ht="15.75">
      <c r="A143" s="1"/>
      <c r="B143" s="1"/>
      <c r="C143" s="1"/>
    </row>
    <row r="144" spans="1:3" ht="15.75">
      <c r="A144" s="1"/>
      <c r="B144" s="1"/>
      <c r="C144" s="1"/>
    </row>
    <row r="145" spans="1:3" ht="15.75">
      <c r="A145" s="1"/>
      <c r="B145" s="1"/>
      <c r="C145" s="1"/>
    </row>
    <row r="146" spans="1:3" ht="15.75">
      <c r="A146" s="1"/>
      <c r="B146" s="1"/>
      <c r="C146" s="1"/>
    </row>
    <row r="147" spans="1:3" ht="15.75">
      <c r="A147" s="1"/>
      <c r="B147" s="1"/>
      <c r="C147" s="1"/>
    </row>
    <row r="148" spans="1:3" ht="15.75">
      <c r="A148" s="1"/>
      <c r="B148" s="1"/>
      <c r="C148" s="1"/>
    </row>
    <row r="149" spans="1:3" ht="15.75">
      <c r="A149" s="1"/>
      <c r="B149" s="1"/>
      <c r="C149" s="1"/>
    </row>
    <row r="150" spans="1:3" ht="15.75">
      <c r="A150" s="1"/>
      <c r="B150" s="1"/>
      <c r="C150" s="1"/>
    </row>
    <row r="151" spans="1:3" ht="15.75">
      <c r="A151" s="1"/>
      <c r="B151" s="1"/>
      <c r="C151" s="1"/>
    </row>
    <row r="152" spans="1:3" ht="15.75">
      <c r="A152" s="1"/>
      <c r="B152" s="1"/>
      <c r="C152" s="1"/>
    </row>
    <row r="153" spans="1:3" ht="15.75">
      <c r="A153" s="1"/>
      <c r="B153" s="1"/>
      <c r="C153" s="1"/>
    </row>
    <row r="154" spans="1:3" ht="15.75">
      <c r="A154" s="1"/>
      <c r="B154" s="1"/>
      <c r="C154" s="1"/>
    </row>
    <row r="155" spans="1:3" ht="15.75">
      <c r="A155" s="1"/>
      <c r="B155" s="1"/>
      <c r="C155" s="1"/>
    </row>
    <row r="156" spans="1:3" ht="15.75">
      <c r="A156" s="1"/>
      <c r="B156" s="1"/>
      <c r="C156" s="1"/>
    </row>
    <row r="157" spans="1:3" ht="15.75">
      <c r="A157" s="1"/>
      <c r="B157" s="1"/>
      <c r="C157" s="1"/>
    </row>
    <row r="158" spans="1:3" ht="15.75">
      <c r="A158" s="1"/>
      <c r="B158" s="1"/>
      <c r="C158" s="1"/>
    </row>
    <row r="159" spans="1:3" ht="15.75">
      <c r="A159" s="1"/>
      <c r="B159" s="1"/>
      <c r="C159" s="1"/>
    </row>
    <row r="160" spans="1:3" ht="15.75">
      <c r="A160" s="1"/>
      <c r="B160" s="1"/>
      <c r="C160" s="1"/>
    </row>
    <row r="161" spans="1:3" ht="15.75">
      <c r="A161" s="1"/>
      <c r="B161" s="1"/>
      <c r="C161" s="1"/>
    </row>
    <row r="162" spans="1:3" ht="15.75">
      <c r="A162" s="1"/>
      <c r="B162" s="1"/>
      <c r="C162" s="1"/>
    </row>
    <row r="163" spans="1:3" ht="15.75">
      <c r="A163" s="1"/>
      <c r="B163" s="1"/>
      <c r="C163" s="1"/>
    </row>
    <row r="164" spans="1:3" ht="15.75">
      <c r="A164" s="1"/>
      <c r="B164" s="1"/>
      <c r="C164" s="1"/>
    </row>
    <row r="165" spans="1:3" ht="15.75">
      <c r="A165" s="1"/>
      <c r="B165" s="1"/>
      <c r="C165" s="1"/>
    </row>
    <row r="166" spans="1:3" ht="15.75">
      <c r="A166" s="1"/>
      <c r="B166" s="1"/>
      <c r="C166" s="1"/>
    </row>
    <row r="167" spans="1:3" ht="15.75">
      <c r="A167" s="1"/>
      <c r="B167" s="1"/>
      <c r="C167" s="1"/>
    </row>
  </sheetData>
  <sheetProtection selectLockedCells="1" selectUnlockedCells="1"/>
  <mergeCells count="8">
    <mergeCell ref="B5:C5"/>
    <mergeCell ref="A8:C8"/>
    <mergeCell ref="A9:C10"/>
    <mergeCell ref="A11:C11"/>
    <mergeCell ref="A12:C12"/>
    <mergeCell ref="A14:A15"/>
    <mergeCell ref="B14:B15"/>
    <mergeCell ref="C14:C15"/>
  </mergeCells>
  <printOptions/>
  <pageMargins left="0.7479166666666667" right="0.7479166666666667" top="0.24027777777777778" bottom="0.39375" header="0.5118055555555555" footer="0.5118055555555555"/>
  <pageSetup horizontalDpi="300" verticalDpi="3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B1:Y221"/>
  <sheetViews>
    <sheetView zoomScale="75" zoomScaleNormal="75" workbookViewId="0" topLeftCell="A1">
      <selection activeCell="D122" sqref="D122"/>
    </sheetView>
  </sheetViews>
  <sheetFormatPr defaultColWidth="9.00390625" defaultRowHeight="12.75"/>
  <cols>
    <col min="2" max="2" width="27.375" style="22" customWidth="1"/>
    <col min="3" max="3" width="90.125" style="22" customWidth="1"/>
    <col min="4" max="4" width="19.75390625" style="22" customWidth="1"/>
    <col min="5" max="5" width="14.25390625" style="0" customWidth="1"/>
  </cols>
  <sheetData>
    <row r="1" spans="2:5" ht="15.75">
      <c r="B1" s="23"/>
      <c r="C1" s="23"/>
      <c r="D1" s="24" t="s">
        <v>56</v>
      </c>
      <c r="E1" s="25"/>
    </row>
    <row r="2" spans="2:5" ht="15.75">
      <c r="B2" s="23"/>
      <c r="C2" s="23"/>
      <c r="D2" s="24" t="s">
        <v>57</v>
      </c>
      <c r="E2" s="25"/>
    </row>
    <row r="3" spans="2:5" ht="15.75">
      <c r="B3" s="23"/>
      <c r="C3" s="23"/>
      <c r="D3" s="24" t="s">
        <v>2</v>
      </c>
      <c r="E3" s="25"/>
    </row>
    <row r="4" spans="2:5" ht="15.75">
      <c r="B4" s="23"/>
      <c r="C4" s="3" t="s">
        <v>3</v>
      </c>
      <c r="D4" s="3"/>
      <c r="E4" s="25"/>
    </row>
    <row r="5" spans="2:5" ht="15.75">
      <c r="B5" s="23"/>
      <c r="C5" s="23"/>
      <c r="D5" s="24" t="s">
        <v>58</v>
      </c>
      <c r="E5" s="25"/>
    </row>
    <row r="6" spans="2:5" ht="15.75">
      <c r="B6" s="23"/>
      <c r="C6" s="23"/>
      <c r="D6" s="24" t="s">
        <v>59</v>
      </c>
      <c r="E6" s="25"/>
    </row>
    <row r="7" spans="2:5" ht="15.75">
      <c r="B7" s="23"/>
      <c r="C7" s="23"/>
      <c r="D7" s="24" t="s">
        <v>60</v>
      </c>
      <c r="E7" s="25"/>
    </row>
    <row r="8" spans="2:5" ht="15.75" customHeight="1">
      <c r="B8" s="5" t="s">
        <v>61</v>
      </c>
      <c r="C8" s="5"/>
      <c r="D8" s="5"/>
      <c r="E8" s="25"/>
    </row>
    <row r="9" spans="2:5" ht="15.75" customHeight="1">
      <c r="B9" s="5"/>
      <c r="C9" s="5"/>
      <c r="D9" s="5"/>
      <c r="E9" s="25"/>
    </row>
    <row r="10" spans="2:5" ht="15.75" customHeight="1">
      <c r="B10" s="26" t="s">
        <v>62</v>
      </c>
      <c r="C10" s="26"/>
      <c r="D10" s="26"/>
      <c r="E10" s="25"/>
    </row>
    <row r="11" spans="2:5" ht="15.75">
      <c r="B11" s="27"/>
      <c r="C11" s="27"/>
      <c r="D11" s="27"/>
      <c r="E11" s="25"/>
    </row>
    <row r="12" spans="2:5" ht="15.75">
      <c r="B12" s="23"/>
      <c r="C12" s="23"/>
      <c r="D12" s="23"/>
      <c r="E12" s="25"/>
    </row>
    <row r="13" spans="2:5" ht="15.75">
      <c r="B13" s="23"/>
      <c r="C13" s="28"/>
      <c r="D13" s="24" t="s">
        <v>9</v>
      </c>
      <c r="E13" s="25"/>
    </row>
    <row r="14" spans="2:25" ht="12.75" customHeight="1">
      <c r="B14" s="29" t="s">
        <v>10</v>
      </c>
      <c r="C14" s="29" t="s">
        <v>63</v>
      </c>
      <c r="D14" s="29" t="s">
        <v>12</v>
      </c>
      <c r="E14" s="1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</row>
    <row r="15" spans="2:25" ht="15.75">
      <c r="B15" s="29"/>
      <c r="C15" s="29"/>
      <c r="D15" s="29"/>
      <c r="E15" s="1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</row>
    <row r="16" spans="2:25" ht="32.25" customHeight="1">
      <c r="B16" s="29"/>
      <c r="C16" s="29"/>
      <c r="D16" s="29"/>
      <c r="E16" s="1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</row>
    <row r="17" spans="2:25" ht="15.75">
      <c r="B17" s="31">
        <v>1</v>
      </c>
      <c r="C17" s="31">
        <v>2</v>
      </c>
      <c r="D17" s="31">
        <v>3</v>
      </c>
      <c r="E17" s="1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</row>
    <row r="18" spans="2:25" ht="15.75">
      <c r="B18" s="32" t="s">
        <v>64</v>
      </c>
      <c r="C18" s="29"/>
      <c r="D18" s="33">
        <f>D19+D98</f>
        <v>840858108.16</v>
      </c>
      <c r="E18" s="1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</row>
    <row r="19" spans="2:25" ht="22.5" customHeight="1">
      <c r="B19" s="34" t="s">
        <v>65</v>
      </c>
      <c r="C19" s="35" t="s">
        <v>66</v>
      </c>
      <c r="D19" s="33">
        <f>D20+D25+D31+D41+D44+D55+D58+D62+D69+D95</f>
        <v>227772307</v>
      </c>
      <c r="E19" s="23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</row>
    <row r="20" spans="2:25" ht="15.75">
      <c r="B20" s="34" t="s">
        <v>67</v>
      </c>
      <c r="C20" s="36" t="s">
        <v>68</v>
      </c>
      <c r="D20" s="37">
        <f>SUM(D21)</f>
        <v>166235898</v>
      </c>
      <c r="E20" s="23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</row>
    <row r="21" spans="2:25" ht="15.75">
      <c r="B21" s="34" t="s">
        <v>69</v>
      </c>
      <c r="C21" s="36" t="s">
        <v>70</v>
      </c>
      <c r="D21" s="37">
        <f>D22+D23+D24</f>
        <v>166235898</v>
      </c>
      <c r="E21" s="23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</row>
    <row r="22" spans="2:25" ht="66">
      <c r="B22" s="38" t="s">
        <v>71</v>
      </c>
      <c r="C22" s="39" t="s">
        <v>72</v>
      </c>
      <c r="D22" s="40">
        <v>165412869</v>
      </c>
      <c r="E22" s="23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</row>
    <row r="23" spans="2:25" ht="78.75">
      <c r="B23" s="38" t="s">
        <v>73</v>
      </c>
      <c r="C23" s="39" t="s">
        <v>74</v>
      </c>
      <c r="D23" s="40">
        <v>165070</v>
      </c>
      <c r="E23" s="41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</row>
    <row r="24" spans="2:25" ht="31.5">
      <c r="B24" s="38" t="s">
        <v>75</v>
      </c>
      <c r="C24" s="39" t="s">
        <v>76</v>
      </c>
      <c r="D24" s="40">
        <v>657959</v>
      </c>
      <c r="E24" s="41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</row>
    <row r="25" spans="2:25" ht="31.5">
      <c r="B25" s="34" t="s">
        <v>77</v>
      </c>
      <c r="C25" s="36" t="s">
        <v>78</v>
      </c>
      <c r="D25" s="37">
        <f>D26</f>
        <v>13235680</v>
      </c>
      <c r="E25" s="23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</row>
    <row r="26" spans="2:25" ht="31.5">
      <c r="B26" s="38" t="s">
        <v>79</v>
      </c>
      <c r="C26" s="39" t="s">
        <v>80</v>
      </c>
      <c r="D26" s="11">
        <f>D27+D28+D29+D30</f>
        <v>13235680</v>
      </c>
      <c r="E26" s="23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</row>
    <row r="27" spans="2:25" ht="78.75">
      <c r="B27" s="38" t="s">
        <v>81</v>
      </c>
      <c r="C27" s="42" t="s">
        <v>82</v>
      </c>
      <c r="D27" s="11">
        <v>6269080</v>
      </c>
      <c r="E27" s="23"/>
      <c r="F27" s="43"/>
      <c r="G27" s="43"/>
      <c r="H27" s="43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2:25" ht="94.5">
      <c r="B28" s="38" t="s">
        <v>83</v>
      </c>
      <c r="C28" s="42" t="s">
        <v>84</v>
      </c>
      <c r="D28" s="11">
        <v>43550</v>
      </c>
      <c r="E28" s="23"/>
      <c r="F28" s="43"/>
      <c r="G28" s="43"/>
      <c r="H28" s="43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 spans="2:25" ht="94.5">
      <c r="B29" s="38" t="s">
        <v>85</v>
      </c>
      <c r="C29" s="39" t="s">
        <v>86</v>
      </c>
      <c r="D29" s="11">
        <v>7749860</v>
      </c>
      <c r="E29" s="23"/>
      <c r="F29" s="43"/>
      <c r="G29" s="43"/>
      <c r="H29" s="43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</row>
    <row r="30" spans="2:25" ht="94.5">
      <c r="B30" s="38" t="s">
        <v>87</v>
      </c>
      <c r="C30" s="39" t="s">
        <v>88</v>
      </c>
      <c r="D30" s="11">
        <v>-826810</v>
      </c>
      <c r="E30" s="23"/>
      <c r="F30" s="43"/>
      <c r="G30" s="43"/>
      <c r="H30" s="43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</row>
    <row r="31" spans="2:25" ht="15.75">
      <c r="B31" s="34" t="s">
        <v>89</v>
      </c>
      <c r="C31" s="36" t="s">
        <v>90</v>
      </c>
      <c r="D31" s="37">
        <f>D32+D37+D39</f>
        <v>8918271</v>
      </c>
      <c r="E31" s="23"/>
      <c r="F31" s="43"/>
      <c r="G31" s="43"/>
      <c r="H31" s="43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2:25" ht="15.75">
      <c r="B32" s="38" t="s">
        <v>91</v>
      </c>
      <c r="C32" s="39" t="s">
        <v>92</v>
      </c>
      <c r="D32" s="11">
        <f>D33+D35</f>
        <v>1224000</v>
      </c>
      <c r="E32" s="23"/>
      <c r="F32" s="43"/>
      <c r="G32" s="43"/>
      <c r="H32" s="43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</row>
    <row r="33" spans="2:25" ht="31.5">
      <c r="B33" s="38" t="s">
        <v>93</v>
      </c>
      <c r="C33" s="39" t="s">
        <v>94</v>
      </c>
      <c r="D33" s="11">
        <f>D34</f>
        <v>1068319</v>
      </c>
      <c r="E33" s="23"/>
      <c r="F33" s="43"/>
      <c r="G33" s="43"/>
      <c r="H33" s="43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</row>
    <row r="34" spans="2:25" ht="31.5">
      <c r="B34" s="38" t="s">
        <v>95</v>
      </c>
      <c r="C34" s="39" t="s">
        <v>94</v>
      </c>
      <c r="D34" s="11">
        <v>1068319</v>
      </c>
      <c r="E34" s="23"/>
      <c r="F34" s="43"/>
      <c r="G34" s="43"/>
      <c r="H34" s="43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</row>
    <row r="35" spans="2:25" ht="31.5">
      <c r="B35" s="38" t="s">
        <v>96</v>
      </c>
      <c r="C35" s="39" t="s">
        <v>97</v>
      </c>
      <c r="D35" s="11">
        <f>D36</f>
        <v>155681</v>
      </c>
      <c r="E35" s="23"/>
      <c r="F35" s="43"/>
      <c r="G35" s="43"/>
      <c r="H35" s="43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</row>
    <row r="36" spans="2:25" ht="47.25">
      <c r="B36" s="38" t="s">
        <v>98</v>
      </c>
      <c r="C36" s="39" t="s">
        <v>99</v>
      </c>
      <c r="D36" s="11">
        <v>155681</v>
      </c>
      <c r="E36" s="23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</row>
    <row r="37" spans="2:25" ht="15.75">
      <c r="B37" s="38" t="s">
        <v>100</v>
      </c>
      <c r="C37" s="39" t="s">
        <v>101</v>
      </c>
      <c r="D37" s="11">
        <f>D38</f>
        <v>7180344</v>
      </c>
      <c r="E37" s="23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</row>
    <row r="38" spans="2:25" ht="15.75">
      <c r="B38" s="38" t="s">
        <v>102</v>
      </c>
      <c r="C38" s="39" t="s">
        <v>101</v>
      </c>
      <c r="D38" s="11">
        <v>7180344</v>
      </c>
      <c r="E38" s="23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</row>
    <row r="39" spans="2:25" ht="15.75">
      <c r="B39" s="38" t="s">
        <v>103</v>
      </c>
      <c r="C39" s="39" t="s">
        <v>104</v>
      </c>
      <c r="D39" s="11">
        <f>D40</f>
        <v>513927</v>
      </c>
      <c r="E39" s="23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</row>
    <row r="40" spans="2:25" ht="31.5">
      <c r="B40" s="38" t="s">
        <v>105</v>
      </c>
      <c r="C40" s="39" t="s">
        <v>106</v>
      </c>
      <c r="D40" s="11">
        <v>513927</v>
      </c>
      <c r="E40" s="23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</row>
    <row r="41" spans="2:25" ht="15.75">
      <c r="B41" s="34" t="s">
        <v>107</v>
      </c>
      <c r="C41" s="36" t="s">
        <v>108</v>
      </c>
      <c r="D41" s="37">
        <f aca="true" t="shared" si="0" ref="D41:D42">D42</f>
        <v>1403285</v>
      </c>
      <c r="E41" s="23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</row>
    <row r="42" spans="2:25" ht="31.5">
      <c r="B42" s="38" t="s">
        <v>109</v>
      </c>
      <c r="C42" s="39" t="s">
        <v>110</v>
      </c>
      <c r="D42" s="11">
        <f t="shared" si="0"/>
        <v>1403285</v>
      </c>
      <c r="E42" s="23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</row>
    <row r="43" spans="2:25" ht="31.5">
      <c r="B43" s="38" t="s">
        <v>111</v>
      </c>
      <c r="C43" s="39" t="s">
        <v>112</v>
      </c>
      <c r="D43" s="11">
        <v>1403285</v>
      </c>
      <c r="E43" s="23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spans="2:25" ht="31.5">
      <c r="B44" s="34" t="s">
        <v>113</v>
      </c>
      <c r="C44" s="36" t="s">
        <v>114</v>
      </c>
      <c r="D44" s="37">
        <f>D45</f>
        <v>26553497</v>
      </c>
      <c r="E44" s="23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</row>
    <row r="45" spans="2:25" ht="63">
      <c r="B45" s="38" t="s">
        <v>115</v>
      </c>
      <c r="C45" s="44" t="s">
        <v>116</v>
      </c>
      <c r="D45" s="11">
        <f>D46+D51+D49+D53</f>
        <v>26553497</v>
      </c>
      <c r="E45" s="23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</row>
    <row r="46" spans="2:25" ht="47.25">
      <c r="B46" s="38" t="s">
        <v>117</v>
      </c>
      <c r="C46" s="39" t="s">
        <v>118</v>
      </c>
      <c r="D46" s="11">
        <f>D47+D48</f>
        <v>26192137</v>
      </c>
      <c r="E46" s="23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</row>
    <row r="47" spans="2:25" ht="63">
      <c r="B47" s="38" t="s">
        <v>119</v>
      </c>
      <c r="C47" s="39" t="s">
        <v>120</v>
      </c>
      <c r="D47" s="11">
        <v>25349776</v>
      </c>
      <c r="E47" s="23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</row>
    <row r="48" spans="2:25" ht="63">
      <c r="B48" s="38" t="s">
        <v>121</v>
      </c>
      <c r="C48" s="39" t="s">
        <v>122</v>
      </c>
      <c r="D48" s="11">
        <v>842361</v>
      </c>
      <c r="E48" s="23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</row>
    <row r="49" spans="2:25" ht="78.75">
      <c r="B49" s="38" t="s">
        <v>123</v>
      </c>
      <c r="C49" s="39" t="s">
        <v>124</v>
      </c>
      <c r="D49" s="11">
        <f>D50</f>
        <v>20383</v>
      </c>
      <c r="E49" s="23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</row>
    <row r="50" spans="2:25" ht="78.75">
      <c r="B50" s="38" t="s">
        <v>125</v>
      </c>
      <c r="C50" s="39" t="s">
        <v>126</v>
      </c>
      <c r="D50" s="11">
        <v>20383</v>
      </c>
      <c r="E50" s="23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</row>
    <row r="51" spans="2:25" ht="63">
      <c r="B51" s="38" t="s">
        <v>127</v>
      </c>
      <c r="C51" s="45" t="s">
        <v>128</v>
      </c>
      <c r="D51" s="11">
        <f>D52</f>
        <v>96461</v>
      </c>
      <c r="E51" s="23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</row>
    <row r="52" spans="2:25" ht="47.25">
      <c r="B52" s="38" t="s">
        <v>129</v>
      </c>
      <c r="C52" s="39" t="s">
        <v>130</v>
      </c>
      <c r="D52" s="11">
        <v>96461</v>
      </c>
      <c r="E52" s="23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</row>
    <row r="53" spans="2:25" ht="47.25">
      <c r="B53" s="38" t="s">
        <v>131</v>
      </c>
      <c r="C53" s="39" t="s">
        <v>132</v>
      </c>
      <c r="D53" s="11">
        <f>D54</f>
        <v>244516</v>
      </c>
      <c r="E53" s="23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</row>
    <row r="54" spans="2:25" ht="47.25">
      <c r="B54" s="38" t="s">
        <v>133</v>
      </c>
      <c r="C54" s="39" t="s">
        <v>134</v>
      </c>
      <c r="D54" s="11">
        <v>244516</v>
      </c>
      <c r="E54" s="23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</row>
    <row r="55" spans="2:25" ht="15.75">
      <c r="B55" s="34" t="s">
        <v>135</v>
      </c>
      <c r="C55" s="36" t="s">
        <v>136</v>
      </c>
      <c r="D55" s="37">
        <f>SUM(D56)</f>
        <v>261240</v>
      </c>
      <c r="E55" s="23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</row>
    <row r="56" spans="2:25" ht="15.75">
      <c r="B56" s="38" t="s">
        <v>137</v>
      </c>
      <c r="C56" s="39" t="s">
        <v>138</v>
      </c>
      <c r="D56" s="11">
        <f>D57</f>
        <v>261240</v>
      </c>
      <c r="E56" s="23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</row>
    <row r="57" spans="2:25" ht="31.5">
      <c r="B57" s="38" t="s">
        <v>139</v>
      </c>
      <c r="C57" s="39" t="s">
        <v>140</v>
      </c>
      <c r="D57" s="11">
        <v>261240</v>
      </c>
      <c r="E57" s="23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</row>
    <row r="58" spans="2:25" ht="31.5">
      <c r="B58" s="34" t="s">
        <v>141</v>
      </c>
      <c r="C58" s="36" t="s">
        <v>142</v>
      </c>
      <c r="D58" s="37">
        <f aca="true" t="shared" si="1" ref="D58:D60">D59</f>
        <v>4996327</v>
      </c>
      <c r="E58" s="23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</row>
    <row r="59" spans="2:25" ht="15.75">
      <c r="B59" s="38" t="s">
        <v>143</v>
      </c>
      <c r="C59" s="39" t="s">
        <v>144</v>
      </c>
      <c r="D59" s="11">
        <f t="shared" si="1"/>
        <v>4996327</v>
      </c>
      <c r="E59" s="23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</row>
    <row r="60" spans="2:25" ht="15.75">
      <c r="B60" s="38" t="s">
        <v>145</v>
      </c>
      <c r="C60" s="39" t="s">
        <v>146</v>
      </c>
      <c r="D60" s="11">
        <f t="shared" si="1"/>
        <v>4996327</v>
      </c>
      <c r="E60" s="23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</row>
    <row r="61" spans="2:25" ht="31.5">
      <c r="B61" s="38" t="s">
        <v>147</v>
      </c>
      <c r="C61" s="39" t="s">
        <v>148</v>
      </c>
      <c r="D61" s="11">
        <v>4996327</v>
      </c>
      <c r="E61" s="23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</row>
    <row r="62" spans="2:25" ht="31.5">
      <c r="B62" s="46" t="s">
        <v>149</v>
      </c>
      <c r="C62" s="36" t="s">
        <v>150</v>
      </c>
      <c r="D62" s="37">
        <f>D65+D63</f>
        <v>5178047</v>
      </c>
      <c r="E62" s="23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</row>
    <row r="63" spans="2:25" ht="63">
      <c r="B63" s="47" t="s">
        <v>151</v>
      </c>
      <c r="C63" s="48" t="s">
        <v>152</v>
      </c>
      <c r="D63" s="11">
        <f>D64</f>
        <v>145057</v>
      </c>
      <c r="E63" s="23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</row>
    <row r="64" spans="2:25" ht="78.75">
      <c r="B64" s="47" t="s">
        <v>153</v>
      </c>
      <c r="C64" s="49" t="s">
        <v>154</v>
      </c>
      <c r="D64" s="11">
        <v>145057</v>
      </c>
      <c r="E64" s="23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</row>
    <row r="65" spans="2:25" ht="31.5">
      <c r="B65" s="47" t="s">
        <v>155</v>
      </c>
      <c r="C65" s="39" t="s">
        <v>156</v>
      </c>
      <c r="D65" s="11">
        <f>D66</f>
        <v>5032990</v>
      </c>
      <c r="E65" s="23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</row>
    <row r="66" spans="2:25" ht="31.5">
      <c r="B66" s="47" t="s">
        <v>157</v>
      </c>
      <c r="C66" s="39" t="s">
        <v>158</v>
      </c>
      <c r="D66" s="11">
        <f>D67+D68</f>
        <v>5032990</v>
      </c>
      <c r="E66" s="23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</row>
    <row r="67" spans="2:25" ht="47.25">
      <c r="B67" s="47" t="s">
        <v>159</v>
      </c>
      <c r="C67" s="39" t="s">
        <v>160</v>
      </c>
      <c r="D67" s="11">
        <v>4922843</v>
      </c>
      <c r="E67" s="23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</row>
    <row r="68" spans="2:25" ht="31.5">
      <c r="B68" s="38" t="s">
        <v>161</v>
      </c>
      <c r="C68" s="39" t="s">
        <v>162</v>
      </c>
      <c r="D68" s="11">
        <v>110147</v>
      </c>
      <c r="E68" s="23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</row>
    <row r="69" spans="2:25" ht="15.75">
      <c r="B69" s="34" t="s">
        <v>163</v>
      </c>
      <c r="C69" s="36" t="s">
        <v>164</v>
      </c>
      <c r="D69" s="37">
        <f>D70+D93+D91</f>
        <v>753062</v>
      </c>
      <c r="E69" s="23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</row>
    <row r="70" spans="2:25" ht="47.25">
      <c r="B70" s="50" t="s">
        <v>165</v>
      </c>
      <c r="C70" s="39" t="s">
        <v>166</v>
      </c>
      <c r="D70" s="11">
        <f>D71+D73+D75+D77+D83+D87+D89+D81+D85+D79</f>
        <v>357956</v>
      </c>
      <c r="E70" s="23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</row>
    <row r="71" spans="2:25" ht="47.25">
      <c r="B71" s="50" t="s">
        <v>167</v>
      </c>
      <c r="C71" s="39" t="s">
        <v>168</v>
      </c>
      <c r="D71" s="11">
        <f>D72</f>
        <v>3638</v>
      </c>
      <c r="E71" s="23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</row>
    <row r="72" spans="2:25" ht="63">
      <c r="B72" s="38" t="s">
        <v>169</v>
      </c>
      <c r="C72" s="39" t="s">
        <v>170</v>
      </c>
      <c r="D72" s="11">
        <v>3638</v>
      </c>
      <c r="E72" s="23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</row>
    <row r="73" spans="2:25" ht="63">
      <c r="B73" s="50" t="s">
        <v>171</v>
      </c>
      <c r="C73" s="39" t="s">
        <v>172</v>
      </c>
      <c r="D73" s="11">
        <f>D74</f>
        <v>71452</v>
      </c>
      <c r="E73" s="23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</row>
    <row r="74" spans="2:25" ht="78.75">
      <c r="B74" s="38" t="s">
        <v>173</v>
      </c>
      <c r="C74" s="39" t="s">
        <v>174</v>
      </c>
      <c r="D74" s="11">
        <v>71452</v>
      </c>
      <c r="E74" s="23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</row>
    <row r="75" spans="2:25" ht="47.25">
      <c r="B75" s="38" t="s">
        <v>175</v>
      </c>
      <c r="C75" s="39" t="s">
        <v>176</v>
      </c>
      <c r="D75" s="11">
        <f>D76</f>
        <v>99667</v>
      </c>
      <c r="E75" s="23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</row>
    <row r="76" spans="2:25" ht="63">
      <c r="B76" s="38" t="s">
        <v>177</v>
      </c>
      <c r="C76" s="39" t="s">
        <v>178</v>
      </c>
      <c r="D76" s="11">
        <v>99667</v>
      </c>
      <c r="E76" s="23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</row>
    <row r="77" spans="2:25" ht="47.25">
      <c r="B77" s="38" t="s">
        <v>179</v>
      </c>
      <c r="C77" s="39" t="s">
        <v>180</v>
      </c>
      <c r="D77" s="11">
        <f>D78</f>
        <v>12375</v>
      </c>
      <c r="E77" s="23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</row>
    <row r="78" spans="2:25" ht="63">
      <c r="B78" s="38" t="s">
        <v>181</v>
      </c>
      <c r="C78" s="51" t="s">
        <v>182</v>
      </c>
      <c r="D78" s="11">
        <v>12375</v>
      </c>
      <c r="E78" s="23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</row>
    <row r="79" spans="2:25" ht="47.25">
      <c r="B79" s="38" t="s">
        <v>183</v>
      </c>
      <c r="C79" s="51" t="s">
        <v>184</v>
      </c>
      <c r="D79" s="11">
        <f>D80</f>
        <v>4500</v>
      </c>
      <c r="E79" s="23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</row>
    <row r="80" spans="2:25" ht="63">
      <c r="B80" s="38" t="s">
        <v>185</v>
      </c>
      <c r="C80" s="51" t="s">
        <v>186</v>
      </c>
      <c r="D80" s="11">
        <v>4500</v>
      </c>
      <c r="E80" s="23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</row>
    <row r="81" spans="2:25" ht="63">
      <c r="B81" s="38" t="s">
        <v>187</v>
      </c>
      <c r="C81" s="51" t="s">
        <v>188</v>
      </c>
      <c r="D81" s="11">
        <f>D82</f>
        <v>18250</v>
      </c>
      <c r="E81" s="23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</row>
    <row r="82" spans="2:25" ht="78.75">
      <c r="B82" s="38" t="s">
        <v>189</v>
      </c>
      <c r="C82" s="51" t="s">
        <v>190</v>
      </c>
      <c r="D82" s="11">
        <v>18250</v>
      </c>
      <c r="E82" s="23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</row>
    <row r="83" spans="2:25" ht="47.25">
      <c r="B83" s="38" t="s">
        <v>191</v>
      </c>
      <c r="C83" s="51" t="s">
        <v>192</v>
      </c>
      <c r="D83" s="11">
        <f>D84</f>
        <v>22717</v>
      </c>
      <c r="E83" s="23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</row>
    <row r="84" spans="2:25" ht="94.5">
      <c r="B84" s="38" t="s">
        <v>193</v>
      </c>
      <c r="C84" s="51" t="s">
        <v>194</v>
      </c>
      <c r="D84" s="11">
        <v>22717</v>
      </c>
      <c r="E84" s="23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</row>
    <row r="85" spans="2:25" ht="47.25">
      <c r="B85" s="38" t="s">
        <v>195</v>
      </c>
      <c r="C85" s="51" t="s">
        <v>196</v>
      </c>
      <c r="D85" s="11">
        <f>D86</f>
        <v>2500</v>
      </c>
      <c r="E85" s="23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</row>
    <row r="86" spans="2:25" ht="63">
      <c r="B86" s="38" t="s">
        <v>197</v>
      </c>
      <c r="C86" s="51" t="s">
        <v>198</v>
      </c>
      <c r="D86" s="11">
        <v>2500</v>
      </c>
      <c r="E86" s="23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</row>
    <row r="87" spans="2:25" ht="47.25">
      <c r="B87" s="38" t="s">
        <v>199</v>
      </c>
      <c r="C87" s="51" t="s">
        <v>200</v>
      </c>
      <c r="D87" s="11">
        <f>D88</f>
        <v>55505</v>
      </c>
      <c r="E87" s="23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</row>
    <row r="88" spans="2:25" ht="63">
      <c r="B88" s="38" t="s">
        <v>201</v>
      </c>
      <c r="C88" s="51" t="s">
        <v>202</v>
      </c>
      <c r="D88" s="11">
        <v>55505</v>
      </c>
      <c r="E88" s="23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</row>
    <row r="89" spans="2:25" ht="47.25">
      <c r="B89" s="38" t="s">
        <v>203</v>
      </c>
      <c r="C89" s="39" t="s">
        <v>204</v>
      </c>
      <c r="D89" s="11">
        <f>D90</f>
        <v>67352</v>
      </c>
      <c r="E89" s="23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</row>
    <row r="90" spans="2:25" ht="63">
      <c r="B90" s="38" t="s">
        <v>205</v>
      </c>
      <c r="C90" s="39" t="s">
        <v>206</v>
      </c>
      <c r="D90" s="11">
        <v>67352</v>
      </c>
      <c r="E90" s="23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</row>
    <row r="91" spans="2:25" ht="94.5">
      <c r="B91" s="38" t="s">
        <v>207</v>
      </c>
      <c r="C91" s="39" t="s">
        <v>208</v>
      </c>
      <c r="D91" s="11">
        <f>D92</f>
        <v>261000</v>
      </c>
      <c r="E91" s="23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</row>
    <row r="92" spans="2:25" ht="78.75">
      <c r="B92" s="38" t="s">
        <v>209</v>
      </c>
      <c r="C92" s="39" t="s">
        <v>210</v>
      </c>
      <c r="D92" s="11">
        <v>261000</v>
      </c>
      <c r="E92" s="23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</row>
    <row r="93" spans="2:25" ht="15.75">
      <c r="B93" s="38" t="s">
        <v>211</v>
      </c>
      <c r="C93" s="39" t="s">
        <v>212</v>
      </c>
      <c r="D93" s="11">
        <f>D94</f>
        <v>134106</v>
      </c>
      <c r="E93" s="23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</row>
    <row r="94" spans="2:25" ht="78.75">
      <c r="B94" s="38" t="s">
        <v>213</v>
      </c>
      <c r="C94" s="39" t="s">
        <v>214</v>
      </c>
      <c r="D94" s="11">
        <v>134106</v>
      </c>
      <c r="E94" s="23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</row>
    <row r="95" spans="2:25" ht="15.75">
      <c r="B95" s="34" t="s">
        <v>215</v>
      </c>
      <c r="C95" s="36" t="s">
        <v>216</v>
      </c>
      <c r="D95" s="37">
        <f aca="true" t="shared" si="2" ref="D95:D96">D96</f>
        <v>237000</v>
      </c>
      <c r="E95" s="23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</row>
    <row r="96" spans="2:25" ht="15.75">
      <c r="B96" s="38" t="s">
        <v>217</v>
      </c>
      <c r="C96" s="39" t="s">
        <v>218</v>
      </c>
      <c r="D96" s="11">
        <f t="shared" si="2"/>
        <v>237000</v>
      </c>
      <c r="E96" s="23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</row>
    <row r="97" spans="2:25" ht="15.75">
      <c r="B97" s="38" t="s">
        <v>219</v>
      </c>
      <c r="C97" s="39" t="s">
        <v>220</v>
      </c>
      <c r="D97" s="11">
        <v>237000</v>
      </c>
      <c r="E97" s="23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</row>
    <row r="98" spans="2:25" ht="15.75">
      <c r="B98" s="34" t="s">
        <v>221</v>
      </c>
      <c r="C98" s="36" t="s">
        <v>222</v>
      </c>
      <c r="D98" s="37">
        <f>D99+D146+D148</f>
        <v>613085801.16</v>
      </c>
      <c r="E98" s="23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</row>
    <row r="99" spans="2:25" ht="31.5">
      <c r="B99" s="38" t="s">
        <v>223</v>
      </c>
      <c r="C99" s="39" t="s">
        <v>224</v>
      </c>
      <c r="D99" s="11">
        <f>D100+D103+D126+D141</f>
        <v>607190471.3</v>
      </c>
      <c r="E99" s="23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</row>
    <row r="100" spans="2:25" ht="15.75">
      <c r="B100" s="34" t="s">
        <v>225</v>
      </c>
      <c r="C100" s="36" t="s">
        <v>226</v>
      </c>
      <c r="D100" s="37">
        <f aca="true" t="shared" si="3" ref="D100:D101">D101</f>
        <v>11047958</v>
      </c>
      <c r="E100" s="23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</row>
    <row r="101" spans="2:25" ht="15.75">
      <c r="B101" s="38" t="s">
        <v>227</v>
      </c>
      <c r="C101" s="39" t="s">
        <v>228</v>
      </c>
      <c r="D101" s="11">
        <f t="shared" si="3"/>
        <v>11047958</v>
      </c>
      <c r="E101" s="23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</row>
    <row r="102" spans="2:25" ht="31.5">
      <c r="B102" s="38" t="s">
        <v>229</v>
      </c>
      <c r="C102" s="39" t="s">
        <v>230</v>
      </c>
      <c r="D102" s="11">
        <v>11047958</v>
      </c>
      <c r="E102" s="23"/>
      <c r="F102" s="43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</row>
    <row r="103" spans="2:25" ht="31.5">
      <c r="B103" s="34" t="s">
        <v>231</v>
      </c>
      <c r="C103" s="52" t="s">
        <v>232</v>
      </c>
      <c r="D103" s="37">
        <f>D104+D108+D110+D124+D122+D114+D120+D106+D118+D112+D116</f>
        <v>213840882.8</v>
      </c>
      <c r="E103" s="23"/>
      <c r="F103" s="43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</row>
    <row r="104" spans="2:25" ht="94.5">
      <c r="B104" s="38" t="s">
        <v>233</v>
      </c>
      <c r="C104" s="53" t="s">
        <v>234</v>
      </c>
      <c r="D104" s="11">
        <f>D105</f>
        <v>2481535</v>
      </c>
      <c r="E104" s="23"/>
      <c r="F104" s="43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</row>
    <row r="105" spans="2:25" ht="110.25">
      <c r="B105" s="54" t="s">
        <v>235</v>
      </c>
      <c r="C105" s="55" t="s">
        <v>236</v>
      </c>
      <c r="D105" s="11">
        <v>2481535</v>
      </c>
      <c r="E105" s="23"/>
      <c r="F105" s="43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</row>
    <row r="106" spans="2:25" ht="63">
      <c r="B106" s="54" t="s">
        <v>237</v>
      </c>
      <c r="C106" s="55" t="s">
        <v>238</v>
      </c>
      <c r="D106" s="11">
        <f>D107</f>
        <v>2212129</v>
      </c>
      <c r="E106" s="23"/>
      <c r="F106" s="43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</row>
    <row r="107" spans="2:25" ht="63">
      <c r="B107" s="54" t="s">
        <v>239</v>
      </c>
      <c r="C107" s="55" t="s">
        <v>240</v>
      </c>
      <c r="D107" s="11">
        <v>2212129</v>
      </c>
      <c r="E107" s="23"/>
      <c r="F107" s="43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</row>
    <row r="108" spans="2:25" ht="94.5">
      <c r="B108" s="56" t="s">
        <v>241</v>
      </c>
      <c r="C108" s="55" t="s">
        <v>242</v>
      </c>
      <c r="D108" s="11">
        <f>D109</f>
        <v>1300058.61</v>
      </c>
      <c r="E108" s="23"/>
      <c r="F108" s="43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</row>
    <row r="109" spans="2:25" ht="94.5">
      <c r="B109" s="56" t="s">
        <v>243</v>
      </c>
      <c r="C109" s="55" t="s">
        <v>244</v>
      </c>
      <c r="D109" s="11">
        <v>1300058.61</v>
      </c>
      <c r="E109" s="23"/>
      <c r="F109" s="43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</row>
    <row r="110" spans="2:25" ht="63">
      <c r="B110" s="56" t="s">
        <v>245</v>
      </c>
      <c r="C110" s="55" t="s">
        <v>246</v>
      </c>
      <c r="D110" s="11">
        <f>D111</f>
        <v>4677234</v>
      </c>
      <c r="E110" s="23"/>
      <c r="F110" s="43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</row>
    <row r="111" spans="2:25" ht="63">
      <c r="B111" s="56" t="s">
        <v>247</v>
      </c>
      <c r="C111" s="55" t="s">
        <v>248</v>
      </c>
      <c r="D111" s="11">
        <v>4677234</v>
      </c>
      <c r="E111" s="23"/>
      <c r="F111" s="43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</row>
    <row r="112" spans="2:25" ht="47.25">
      <c r="B112" s="56" t="s">
        <v>249</v>
      </c>
      <c r="C112" s="55" t="s">
        <v>250</v>
      </c>
      <c r="D112" s="11">
        <f>D113</f>
        <v>811300</v>
      </c>
      <c r="E112" s="23"/>
      <c r="F112" s="43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</row>
    <row r="113" spans="2:25" ht="63">
      <c r="B113" s="56" t="s">
        <v>251</v>
      </c>
      <c r="C113" s="55" t="s">
        <v>252</v>
      </c>
      <c r="D113" s="11">
        <v>811300</v>
      </c>
      <c r="E113" s="23"/>
      <c r="F113" s="43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</row>
    <row r="114" spans="2:25" ht="31.5">
      <c r="B114" s="56" t="s">
        <v>253</v>
      </c>
      <c r="C114" s="55" t="s">
        <v>254</v>
      </c>
      <c r="D114" s="11">
        <f>D115</f>
        <v>2168264.19</v>
      </c>
      <c r="E114" s="23"/>
      <c r="F114" s="43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</row>
    <row r="115" spans="2:25" ht="31.5">
      <c r="B115" s="56" t="s">
        <v>255</v>
      </c>
      <c r="C115" s="55" t="s">
        <v>256</v>
      </c>
      <c r="D115" s="11">
        <v>2168264.19</v>
      </c>
      <c r="E115" s="23"/>
      <c r="F115" s="43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</row>
    <row r="116" spans="2:25" ht="31.5">
      <c r="B116" s="56" t="s">
        <v>257</v>
      </c>
      <c r="C116" s="55" t="s">
        <v>258</v>
      </c>
      <c r="D116" s="11">
        <f>D117</f>
        <v>8871840</v>
      </c>
      <c r="E116" s="23"/>
      <c r="F116" s="43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</row>
    <row r="117" spans="2:25" ht="47.25">
      <c r="B117" s="56" t="s">
        <v>259</v>
      </c>
      <c r="C117" s="55" t="s">
        <v>260</v>
      </c>
      <c r="D117" s="11">
        <v>8871840</v>
      </c>
      <c r="E117" s="23"/>
      <c r="F117" s="43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</row>
    <row r="118" spans="2:25" ht="31.5">
      <c r="B118" s="56" t="s">
        <v>261</v>
      </c>
      <c r="C118" s="55" t="s">
        <v>262</v>
      </c>
      <c r="D118" s="11">
        <f>D119</f>
        <v>204082</v>
      </c>
      <c r="E118" s="23"/>
      <c r="F118" s="43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</row>
    <row r="119" spans="2:25" ht="31.5">
      <c r="B119" s="56" t="s">
        <v>263</v>
      </c>
      <c r="C119" s="55" t="s">
        <v>264</v>
      </c>
      <c r="D119" s="11">
        <v>204082</v>
      </c>
      <c r="E119" s="23"/>
      <c r="F119" s="43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</row>
    <row r="120" spans="2:25" ht="63">
      <c r="B120" s="56" t="s">
        <v>265</v>
      </c>
      <c r="C120" s="55" t="s">
        <v>266</v>
      </c>
      <c r="D120" s="11">
        <f>D121</f>
        <v>41518234</v>
      </c>
      <c r="E120" s="23"/>
      <c r="F120" s="43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</row>
    <row r="121" spans="2:25" ht="63">
      <c r="B121" s="56" t="s">
        <v>267</v>
      </c>
      <c r="C121" s="55" t="s">
        <v>268</v>
      </c>
      <c r="D121" s="11">
        <v>41518234</v>
      </c>
      <c r="E121" s="23"/>
      <c r="F121" s="43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</row>
    <row r="122" spans="2:25" ht="47.25">
      <c r="B122" s="56" t="s">
        <v>269</v>
      </c>
      <c r="C122" s="55" t="s">
        <v>270</v>
      </c>
      <c r="D122" s="11">
        <f>D123</f>
        <v>113763188</v>
      </c>
      <c r="E122" s="23"/>
      <c r="F122" s="43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</row>
    <row r="123" spans="2:25" ht="47.25">
      <c r="B123" s="56" t="s">
        <v>271</v>
      </c>
      <c r="C123" s="55" t="s">
        <v>272</v>
      </c>
      <c r="D123" s="11">
        <v>113763188</v>
      </c>
      <c r="E123" s="23"/>
      <c r="F123" s="43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</row>
    <row r="124" spans="2:25" ht="15.75">
      <c r="B124" s="17" t="s">
        <v>273</v>
      </c>
      <c r="C124" s="53" t="s">
        <v>274</v>
      </c>
      <c r="D124" s="11">
        <f>D125</f>
        <v>35833018</v>
      </c>
      <c r="E124" s="23"/>
      <c r="F124" s="43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</row>
    <row r="125" spans="2:25" ht="15.75">
      <c r="B125" s="17" t="s">
        <v>275</v>
      </c>
      <c r="C125" s="53" t="s">
        <v>276</v>
      </c>
      <c r="D125" s="11">
        <v>35833018</v>
      </c>
      <c r="E125" s="23"/>
      <c r="F125" s="43" t="s">
        <v>277</v>
      </c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</row>
    <row r="126" spans="2:25" ht="15.75">
      <c r="B126" s="34" t="s">
        <v>278</v>
      </c>
      <c r="C126" s="36" t="s">
        <v>279</v>
      </c>
      <c r="D126" s="37">
        <f>D127+D129+D131+D133+D135+D137+D139</f>
        <v>376333561</v>
      </c>
      <c r="E126" s="23"/>
      <c r="F126" s="43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</row>
    <row r="127" spans="2:25" ht="47.25">
      <c r="B127" s="38" t="s">
        <v>280</v>
      </c>
      <c r="C127" s="39" t="s">
        <v>281</v>
      </c>
      <c r="D127" s="11">
        <f>D128</f>
        <v>73637</v>
      </c>
      <c r="E127" s="23"/>
      <c r="F127" s="43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</row>
    <row r="128" spans="2:25" ht="47.25">
      <c r="B128" s="38" t="s">
        <v>282</v>
      </c>
      <c r="C128" s="39" t="s">
        <v>283</v>
      </c>
      <c r="D128" s="11">
        <v>73637</v>
      </c>
      <c r="E128" s="23"/>
      <c r="F128" s="43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</row>
    <row r="129" spans="2:25" ht="63">
      <c r="B129" s="38" t="s">
        <v>284</v>
      </c>
      <c r="C129" s="39" t="s">
        <v>285</v>
      </c>
      <c r="D129" s="11">
        <f>D130</f>
        <v>6310074</v>
      </c>
      <c r="E129" s="23"/>
      <c r="F129" s="43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</row>
    <row r="130" spans="2:25" ht="63">
      <c r="B130" s="38" t="s">
        <v>286</v>
      </c>
      <c r="C130" s="39" t="s">
        <v>287</v>
      </c>
      <c r="D130" s="11">
        <v>6310074</v>
      </c>
      <c r="E130" s="23"/>
      <c r="F130" s="43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</row>
    <row r="131" spans="2:25" ht="47.25">
      <c r="B131" s="38" t="s">
        <v>288</v>
      </c>
      <c r="C131" s="39" t="s">
        <v>289</v>
      </c>
      <c r="D131" s="11">
        <f>D132</f>
        <v>22532515</v>
      </c>
      <c r="E131" s="23"/>
      <c r="F131" s="43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</row>
    <row r="132" spans="2:25" ht="47.25">
      <c r="B132" s="38" t="s">
        <v>290</v>
      </c>
      <c r="C132" s="39" t="s">
        <v>291</v>
      </c>
      <c r="D132" s="11">
        <v>22532515</v>
      </c>
      <c r="E132" s="23"/>
      <c r="F132" s="43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</row>
    <row r="133" spans="2:25" ht="47.25">
      <c r="B133" s="38" t="s">
        <v>292</v>
      </c>
      <c r="C133" s="39" t="s">
        <v>293</v>
      </c>
      <c r="D133" s="11">
        <f>D134</f>
        <v>17215582</v>
      </c>
      <c r="E133" s="23"/>
      <c r="F133" s="43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</row>
    <row r="134" spans="2:25" ht="47.25">
      <c r="B134" s="38" t="s">
        <v>294</v>
      </c>
      <c r="C134" s="39" t="s">
        <v>295</v>
      </c>
      <c r="D134" s="11">
        <v>17215582</v>
      </c>
      <c r="E134" s="23"/>
      <c r="F134" s="43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</row>
    <row r="135" spans="2:25" ht="63">
      <c r="B135" s="38" t="s">
        <v>296</v>
      </c>
      <c r="C135" s="39" t="s">
        <v>297</v>
      </c>
      <c r="D135" s="11">
        <f>D136</f>
        <v>13239557</v>
      </c>
      <c r="E135" s="23"/>
      <c r="F135" s="43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</row>
    <row r="136" spans="2:25" ht="63">
      <c r="B136" s="38" t="s">
        <v>298</v>
      </c>
      <c r="C136" s="39" t="s">
        <v>299</v>
      </c>
      <c r="D136" s="11">
        <v>13239557</v>
      </c>
      <c r="E136" s="23"/>
      <c r="F136" s="43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</row>
    <row r="137" spans="2:25" ht="15.75">
      <c r="B137" s="38" t="s">
        <v>300</v>
      </c>
      <c r="C137" s="39" t="s">
        <v>301</v>
      </c>
      <c r="D137" s="11">
        <f>D138</f>
        <v>1261000</v>
      </c>
      <c r="E137" s="23"/>
      <c r="F137" s="43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</row>
    <row r="138" spans="2:25" ht="31.5">
      <c r="B138" s="38" t="s">
        <v>302</v>
      </c>
      <c r="C138" s="39" t="s">
        <v>303</v>
      </c>
      <c r="D138" s="11">
        <v>1261000</v>
      </c>
      <c r="E138" s="23"/>
      <c r="F138" s="43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</row>
    <row r="139" spans="2:25" ht="15.75">
      <c r="B139" s="38" t="s">
        <v>304</v>
      </c>
      <c r="C139" s="39" t="s">
        <v>305</v>
      </c>
      <c r="D139" s="11">
        <f>D140</f>
        <v>315701196</v>
      </c>
      <c r="E139" s="23"/>
      <c r="F139" s="43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</row>
    <row r="140" spans="2:25" ht="15.75">
      <c r="B140" s="57" t="s">
        <v>306</v>
      </c>
      <c r="C140" s="58" t="s">
        <v>307</v>
      </c>
      <c r="D140" s="59">
        <v>315701196</v>
      </c>
      <c r="E140" s="23"/>
      <c r="F140" s="43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</row>
    <row r="141" spans="2:25" ht="15.75">
      <c r="B141" s="34" t="s">
        <v>308</v>
      </c>
      <c r="C141" s="36" t="s">
        <v>309</v>
      </c>
      <c r="D141" s="37">
        <f>D142+D144</f>
        <v>5968069.5</v>
      </c>
      <c r="E141" s="1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</row>
    <row r="142" spans="2:25" ht="47.25">
      <c r="B142" s="38" t="s">
        <v>310</v>
      </c>
      <c r="C142" s="39" t="s">
        <v>311</v>
      </c>
      <c r="D142" s="11">
        <f>D143</f>
        <v>4541069.5</v>
      </c>
      <c r="E142" s="1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</row>
    <row r="143" spans="2:25" ht="47.25">
      <c r="B143" s="57" t="s">
        <v>312</v>
      </c>
      <c r="C143" s="58" t="s">
        <v>313</v>
      </c>
      <c r="D143" s="59">
        <v>4541069.5</v>
      </c>
      <c r="E143" s="1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</row>
    <row r="144" spans="2:25" ht="31.5">
      <c r="B144" s="38" t="s">
        <v>314</v>
      </c>
      <c r="C144" s="39" t="s">
        <v>315</v>
      </c>
      <c r="D144" s="11">
        <f>D145</f>
        <v>1427000</v>
      </c>
      <c r="E144" s="1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</row>
    <row r="145" spans="2:25" ht="31.5">
      <c r="B145" s="38" t="s">
        <v>316</v>
      </c>
      <c r="C145" s="39" t="s">
        <v>317</v>
      </c>
      <c r="D145" s="11">
        <v>1427000</v>
      </c>
      <c r="E145" s="1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</row>
    <row r="146" spans="2:25" ht="30" customHeight="1">
      <c r="B146" s="60" t="s">
        <v>318</v>
      </c>
      <c r="C146" s="61" t="s">
        <v>319</v>
      </c>
      <c r="D146" s="62">
        <f>D147</f>
        <v>8917288.62</v>
      </c>
      <c r="E146" s="1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</row>
    <row r="147" spans="2:25" ht="15.75">
      <c r="B147" s="63" t="s">
        <v>320</v>
      </c>
      <c r="C147" s="64" t="s">
        <v>321</v>
      </c>
      <c r="D147" s="65">
        <v>8917288.62</v>
      </c>
      <c r="E147" s="1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</row>
    <row r="148" spans="2:25" ht="31.5">
      <c r="B148" s="34" t="s">
        <v>322</v>
      </c>
      <c r="C148" s="66" t="s">
        <v>323</v>
      </c>
      <c r="D148" s="67">
        <f>D149</f>
        <v>-3021958.76</v>
      </c>
      <c r="E148" s="1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</row>
    <row r="149" spans="2:25" ht="31.5">
      <c r="B149" s="68" t="s">
        <v>324</v>
      </c>
      <c r="C149" s="69" t="s">
        <v>325</v>
      </c>
      <c r="D149" s="70">
        <f>D150+D151</f>
        <v>-3021958.76</v>
      </c>
      <c r="E149" s="1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</row>
    <row r="150" spans="2:25" ht="47.25">
      <c r="B150" s="57" t="s">
        <v>326</v>
      </c>
      <c r="C150" s="69" t="s">
        <v>327</v>
      </c>
      <c r="D150" s="70">
        <v>-58640</v>
      </c>
      <c r="E150" s="1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</row>
    <row r="151" spans="2:25" ht="31.5">
      <c r="B151" s="38" t="s">
        <v>328</v>
      </c>
      <c r="C151" s="48" t="s">
        <v>329</v>
      </c>
      <c r="D151" s="65">
        <v>-2963318.76</v>
      </c>
      <c r="E151" s="1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</row>
    <row r="152" spans="2:25" ht="15.75">
      <c r="B152" s="71"/>
      <c r="C152" s="23"/>
      <c r="D152" s="41"/>
      <c r="E152" s="1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</row>
    <row r="153" spans="2:25" ht="15.75">
      <c r="B153" s="71"/>
      <c r="C153" s="23"/>
      <c r="D153" s="41"/>
      <c r="E153" s="1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</row>
    <row r="154" spans="2:25" ht="15.75">
      <c r="B154" s="71"/>
      <c r="C154" s="23"/>
      <c r="D154" s="41"/>
      <c r="E154" s="1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</row>
    <row r="155" spans="2:25" ht="15.75">
      <c r="B155" s="71"/>
      <c r="C155" s="23"/>
      <c r="D155" s="41"/>
      <c r="E155" s="1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</row>
    <row r="156" spans="2:25" ht="15.75">
      <c r="B156" s="71"/>
      <c r="C156" s="23"/>
      <c r="D156" s="41"/>
      <c r="E156" s="1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</row>
    <row r="157" spans="2:25" ht="15.75">
      <c r="B157" s="71"/>
      <c r="C157" s="23"/>
      <c r="D157" s="41"/>
      <c r="E157" s="1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</row>
    <row r="158" spans="2:25" ht="15.75">
      <c r="B158" s="71"/>
      <c r="C158" s="23"/>
      <c r="D158" s="41"/>
      <c r="E158" s="1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</row>
    <row r="159" spans="2:25" ht="15.75">
      <c r="B159" s="71"/>
      <c r="C159" s="23"/>
      <c r="D159" s="41"/>
      <c r="E159" s="1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</row>
    <row r="160" spans="2:25" ht="15.75">
      <c r="B160" s="71"/>
      <c r="C160" s="23"/>
      <c r="D160" s="41"/>
      <c r="E160" s="1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</row>
    <row r="161" spans="2:25" ht="15.75">
      <c r="B161" s="71"/>
      <c r="C161" s="23"/>
      <c r="D161" s="41"/>
      <c r="E161" s="1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</row>
    <row r="162" spans="2:25" ht="15.75">
      <c r="B162" s="71"/>
      <c r="C162" s="23"/>
      <c r="D162" s="41"/>
      <c r="E162" s="1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</row>
    <row r="163" spans="2:25" ht="15.75">
      <c r="B163" s="71"/>
      <c r="C163" s="23"/>
      <c r="D163" s="41"/>
      <c r="E163" s="1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</row>
    <row r="164" spans="2:25" ht="15.75">
      <c r="B164" s="71"/>
      <c r="C164" s="23"/>
      <c r="D164" s="41"/>
      <c r="E164" s="1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</row>
    <row r="165" spans="2:25" ht="15.75">
      <c r="B165" s="71"/>
      <c r="C165" s="23"/>
      <c r="D165" s="41"/>
      <c r="E165" s="1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</row>
    <row r="166" spans="2:25" ht="15.75">
      <c r="B166" s="71"/>
      <c r="C166" s="23"/>
      <c r="D166" s="41"/>
      <c r="E166" s="1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</row>
    <row r="167" spans="2:25" ht="15.75">
      <c r="B167" s="71"/>
      <c r="C167" s="23"/>
      <c r="D167" s="41"/>
      <c r="E167" s="1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</row>
    <row r="168" spans="2:25" ht="15.75">
      <c r="B168" s="71"/>
      <c r="C168" s="23"/>
      <c r="D168" s="41"/>
      <c r="E168" s="1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</row>
    <row r="169" spans="2:25" ht="15.75">
      <c r="B169" s="71"/>
      <c r="C169" s="23"/>
      <c r="D169" s="41"/>
      <c r="E169" s="1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</row>
    <row r="170" spans="2:25" ht="15.75">
      <c r="B170" s="71"/>
      <c r="C170" s="23"/>
      <c r="D170" s="41"/>
      <c r="E170" s="1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</row>
    <row r="171" spans="2:25" ht="15.75">
      <c r="B171" s="71"/>
      <c r="C171" s="23"/>
      <c r="D171" s="41"/>
      <c r="E171" s="1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</row>
    <row r="172" spans="2:25" ht="15.75">
      <c r="B172" s="71"/>
      <c r="C172" s="23"/>
      <c r="D172" s="41"/>
      <c r="E172" s="1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</row>
    <row r="173" spans="2:25" ht="15.75">
      <c r="B173" s="71"/>
      <c r="C173" s="23"/>
      <c r="D173" s="41"/>
      <c r="E173" s="1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</row>
    <row r="174" spans="2:25" ht="15.75">
      <c r="B174" s="71"/>
      <c r="C174" s="23"/>
      <c r="D174" s="41"/>
      <c r="E174" s="1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</row>
    <row r="175" spans="2:25" ht="15.75">
      <c r="B175" s="71"/>
      <c r="C175" s="23"/>
      <c r="D175" s="41"/>
      <c r="E175" s="1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</row>
    <row r="176" spans="2:25" ht="15.75">
      <c r="B176" s="71"/>
      <c r="C176" s="23"/>
      <c r="D176" s="41"/>
      <c r="E176" s="1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</row>
    <row r="177" spans="2:25" ht="15.75">
      <c r="B177" s="71"/>
      <c r="C177" s="23"/>
      <c r="D177" s="41"/>
      <c r="E177" s="1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</row>
    <row r="178" spans="2:25" ht="15.75">
      <c r="B178" s="71"/>
      <c r="C178" s="23"/>
      <c r="D178" s="41"/>
      <c r="E178" s="1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</row>
    <row r="179" spans="2:25" ht="15.75">
      <c r="B179" s="71"/>
      <c r="C179" s="23"/>
      <c r="D179" s="41"/>
      <c r="E179" s="1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</row>
    <row r="180" spans="2:25" ht="15.75">
      <c r="B180" s="71"/>
      <c r="C180" s="23"/>
      <c r="D180" s="41"/>
      <c r="E180" s="1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</row>
    <row r="181" spans="2:25" ht="15.75">
      <c r="B181" s="71"/>
      <c r="C181" s="23"/>
      <c r="D181" s="41"/>
      <c r="E181" s="1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</row>
    <row r="182" spans="2:25" ht="15.75">
      <c r="B182" s="71"/>
      <c r="C182" s="23"/>
      <c r="D182" s="41"/>
      <c r="E182" s="1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</row>
    <row r="183" spans="2:25" ht="15.75">
      <c r="B183" s="71"/>
      <c r="C183" s="23"/>
      <c r="D183" s="41"/>
      <c r="E183" s="1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</row>
    <row r="184" spans="2:25" ht="15.75">
      <c r="B184" s="71"/>
      <c r="C184" s="23"/>
      <c r="D184" s="41"/>
      <c r="E184" s="1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</row>
    <row r="185" spans="2:25" ht="15.75">
      <c r="B185" s="71"/>
      <c r="C185" s="23"/>
      <c r="D185" s="41"/>
      <c r="E185" s="1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</row>
    <row r="186" spans="2:25" ht="15.75">
      <c r="B186" s="71"/>
      <c r="C186" s="23"/>
      <c r="D186" s="41"/>
      <c r="E186" s="1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</row>
    <row r="187" spans="2:25" ht="15.75">
      <c r="B187" s="71"/>
      <c r="C187" s="23"/>
      <c r="D187" s="41"/>
      <c r="E187" s="1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</row>
    <row r="188" spans="2:25" ht="15.75">
      <c r="B188" s="71"/>
      <c r="C188" s="23"/>
      <c r="D188" s="41"/>
      <c r="E188" s="1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</row>
    <row r="189" spans="2:25" ht="15.75">
      <c r="B189" s="71"/>
      <c r="C189" s="23"/>
      <c r="D189" s="41"/>
      <c r="E189" s="1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</row>
    <row r="190" spans="2:25" ht="15.75">
      <c r="B190" s="71"/>
      <c r="C190" s="23"/>
      <c r="D190" s="41"/>
      <c r="E190" s="1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</row>
    <row r="191" spans="2:25" ht="15.75">
      <c r="B191" s="71"/>
      <c r="C191" s="23"/>
      <c r="D191" s="41"/>
      <c r="E191" s="1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</row>
    <row r="192" spans="2:25" ht="15.75">
      <c r="B192" s="71"/>
      <c r="C192" s="23"/>
      <c r="D192" s="41"/>
      <c r="E192" s="1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</row>
    <row r="193" spans="2:25" ht="15.75">
      <c r="B193" s="71"/>
      <c r="C193" s="23"/>
      <c r="D193" s="41"/>
      <c r="E193" s="1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</row>
    <row r="194" spans="2:25" ht="15.75">
      <c r="B194" s="71"/>
      <c r="C194" s="23"/>
      <c r="D194" s="41"/>
      <c r="E194" s="1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</row>
    <row r="195" spans="2:25" ht="15.75">
      <c r="B195" s="71"/>
      <c r="C195" s="23"/>
      <c r="D195" s="41"/>
      <c r="E195" s="1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</row>
    <row r="196" spans="2:25" ht="15.75">
      <c r="B196" s="71"/>
      <c r="C196" s="23"/>
      <c r="D196" s="41"/>
      <c r="E196" s="1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</row>
    <row r="197" spans="2:25" ht="15.75">
      <c r="B197" s="71"/>
      <c r="C197" s="23"/>
      <c r="D197" s="41"/>
      <c r="E197" s="1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</row>
    <row r="198" spans="2:25" ht="15.75">
      <c r="B198" s="71"/>
      <c r="C198" s="23"/>
      <c r="D198" s="41"/>
      <c r="E198" s="1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</row>
    <row r="199" spans="2:25" ht="15.75">
      <c r="B199" s="71"/>
      <c r="C199" s="23"/>
      <c r="D199" s="41"/>
      <c r="E199" s="1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</row>
    <row r="200" spans="2:25" ht="15.75">
      <c r="B200" s="71"/>
      <c r="C200" s="23"/>
      <c r="D200" s="41"/>
      <c r="E200" s="1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</row>
    <row r="201" spans="2:25" ht="15.75">
      <c r="B201" s="71"/>
      <c r="C201" s="23"/>
      <c r="D201" s="41"/>
      <c r="E201" s="1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</row>
    <row r="202" spans="2:25" ht="15.75">
      <c r="B202" s="71"/>
      <c r="C202" s="23"/>
      <c r="D202" s="41"/>
      <c r="E202" s="1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</row>
    <row r="203" spans="2:25" ht="15.75">
      <c r="B203" s="23"/>
      <c r="C203" s="23"/>
      <c r="D203" s="41"/>
      <c r="E203" s="1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</row>
    <row r="204" spans="2:25" ht="15.75">
      <c r="B204" s="23"/>
      <c r="C204" s="23"/>
      <c r="D204" s="41"/>
      <c r="E204" s="1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</row>
    <row r="205" spans="2:25" ht="15.75">
      <c r="B205" s="23"/>
      <c r="C205" s="23"/>
      <c r="D205" s="41"/>
      <c r="E205" s="1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</row>
    <row r="206" spans="2:25" ht="15.75">
      <c r="B206" s="23"/>
      <c r="C206" s="23"/>
      <c r="D206" s="41"/>
      <c r="E206" s="1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</row>
    <row r="207" spans="2:25" ht="15.75">
      <c r="B207" s="23"/>
      <c r="C207" s="23"/>
      <c r="D207" s="41"/>
      <c r="E207" s="1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</row>
    <row r="208" spans="2:25" ht="15.75">
      <c r="B208" s="23"/>
      <c r="C208" s="23"/>
      <c r="D208" s="41"/>
      <c r="E208" s="1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</row>
    <row r="209" spans="2:25" ht="15.75">
      <c r="B209" s="23"/>
      <c r="C209" s="23"/>
      <c r="D209" s="41"/>
      <c r="E209" s="1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</row>
    <row r="210" spans="2:25" ht="15.75">
      <c r="B210" s="23"/>
      <c r="C210" s="23"/>
      <c r="D210" s="41"/>
      <c r="E210" s="1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</row>
    <row r="211" spans="2:25" ht="15.75">
      <c r="B211" s="23"/>
      <c r="C211" s="23"/>
      <c r="D211" s="41"/>
      <c r="E211" s="1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</row>
    <row r="212" spans="2:25" ht="15.75">
      <c r="B212" s="23"/>
      <c r="C212" s="23"/>
      <c r="D212" s="23"/>
      <c r="E212" s="1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</row>
    <row r="213" spans="2:25" ht="15.75">
      <c r="B213" s="23"/>
      <c r="C213" s="23"/>
      <c r="D213" s="23"/>
      <c r="E213" s="1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</row>
    <row r="214" spans="2:25" ht="15.75">
      <c r="B214" s="72"/>
      <c r="C214" s="72"/>
      <c r="D214" s="72"/>
      <c r="E214" s="1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</row>
    <row r="215" spans="2:25" ht="15.75">
      <c r="B215" s="23"/>
      <c r="C215" s="23"/>
      <c r="D215" s="23"/>
      <c r="E215" s="1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</row>
    <row r="216" spans="2:25" ht="15.75">
      <c r="B216" s="23"/>
      <c r="C216" s="23"/>
      <c r="D216" s="23"/>
      <c r="E216" s="1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</row>
    <row r="217" spans="2:25" ht="15.75">
      <c r="B217" s="23"/>
      <c r="C217" s="23"/>
      <c r="D217" s="23"/>
      <c r="E217" s="1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</row>
    <row r="218" spans="2:25" ht="12.75">
      <c r="B218" s="43"/>
      <c r="C218" s="43"/>
      <c r="D218" s="43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</row>
    <row r="219" spans="2:25" ht="12.75">
      <c r="B219" s="43"/>
      <c r="C219" s="43"/>
      <c r="D219" s="43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</row>
    <row r="220" spans="2:25" ht="12.75">
      <c r="B220" s="43"/>
      <c r="C220" s="43"/>
      <c r="D220" s="43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</row>
    <row r="221" spans="2:25" ht="12.75">
      <c r="B221" s="43"/>
      <c r="C221" s="43"/>
      <c r="D221" s="43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</row>
  </sheetData>
  <sheetProtection selectLockedCells="1" selectUnlockedCells="1"/>
  <mergeCells count="7">
    <mergeCell ref="C4:D4"/>
    <mergeCell ref="B8:D9"/>
    <mergeCell ref="B10:D10"/>
    <mergeCell ref="B11:D11"/>
    <mergeCell ref="B14:B16"/>
    <mergeCell ref="C14:C16"/>
    <mergeCell ref="D14:D16"/>
  </mergeCells>
  <printOptions/>
  <pageMargins left="0.5902777777777778" right="0.39375" top="0" bottom="0" header="0.5118055555555555" footer="0.5118055555555555"/>
  <pageSetup horizontalDpi="300" verticalDpi="300" orientation="portrait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N533"/>
  <sheetViews>
    <sheetView workbookViewId="0" topLeftCell="A1">
      <selection activeCell="G129" sqref="G129"/>
    </sheetView>
  </sheetViews>
  <sheetFormatPr defaultColWidth="9.00390625" defaultRowHeight="12.75"/>
  <cols>
    <col min="1" max="1" width="9.125" style="22" customWidth="1"/>
    <col min="2" max="2" width="64.25390625" style="22" customWidth="1"/>
    <col min="3" max="3" width="9.125" style="22" customWidth="1"/>
    <col min="4" max="4" width="11.875" style="22" customWidth="1"/>
    <col min="5" max="5" width="19.25390625" style="73" customWidth="1"/>
    <col min="6" max="6" width="11.625" style="22" customWidth="1"/>
    <col min="7" max="7" width="19.75390625" style="22" customWidth="1"/>
    <col min="8" max="8" width="17.125" style="22" customWidth="1"/>
    <col min="9" max="9" width="21.00390625" style="22" customWidth="1"/>
    <col min="10" max="13" width="9.125" style="22" customWidth="1"/>
  </cols>
  <sheetData>
    <row r="1" spans="1:10" ht="15.75">
      <c r="A1" s="23"/>
      <c r="B1" s="23"/>
      <c r="C1" s="23"/>
      <c r="D1" s="23"/>
      <c r="E1" s="74"/>
      <c r="F1" s="23"/>
      <c r="G1" s="23"/>
      <c r="H1" s="75"/>
      <c r="I1" s="75"/>
      <c r="J1" s="75"/>
    </row>
    <row r="2" spans="1:10" ht="31.5" customHeight="1">
      <c r="A2" s="23"/>
      <c r="B2" s="23"/>
      <c r="C2" s="23"/>
      <c r="D2" s="23"/>
      <c r="E2" s="74"/>
      <c r="F2" s="23"/>
      <c r="G2" s="24" t="s">
        <v>330</v>
      </c>
      <c r="H2" s="75"/>
      <c r="I2" s="75"/>
      <c r="J2" s="75"/>
    </row>
    <row r="3" spans="1:10" ht="15.75">
      <c r="A3" s="23"/>
      <c r="B3" s="23"/>
      <c r="C3" s="23"/>
      <c r="D3" s="23"/>
      <c r="E3" s="74"/>
      <c r="F3" s="23"/>
      <c r="G3" s="24" t="s">
        <v>57</v>
      </c>
      <c r="H3" s="75"/>
      <c r="I3" s="75"/>
      <c r="J3" s="75"/>
    </row>
    <row r="4" spans="1:10" ht="15.75">
      <c r="A4" s="23"/>
      <c r="B4" s="23"/>
      <c r="C4" s="23"/>
      <c r="D4" s="23"/>
      <c r="E4" s="74"/>
      <c r="F4" s="23"/>
      <c r="G4" s="24" t="s">
        <v>2</v>
      </c>
      <c r="H4" s="75"/>
      <c r="I4" s="75"/>
      <c r="J4" s="75"/>
    </row>
    <row r="5" spans="1:10" ht="15.75">
      <c r="A5" s="23"/>
      <c r="B5" s="23"/>
      <c r="C5" s="23"/>
      <c r="D5" s="23"/>
      <c r="E5" s="74"/>
      <c r="F5" s="3" t="s">
        <v>3</v>
      </c>
      <c r="G5" s="3"/>
      <c r="H5" s="75"/>
      <c r="I5" s="75"/>
      <c r="J5" s="75"/>
    </row>
    <row r="6" spans="1:10" ht="15.75">
      <c r="A6" s="23"/>
      <c r="B6" s="23"/>
      <c r="C6" s="23"/>
      <c r="D6" s="23"/>
      <c r="E6" s="74"/>
      <c r="F6" s="23"/>
      <c r="G6" s="24" t="s">
        <v>4</v>
      </c>
      <c r="H6" s="75"/>
      <c r="I6" s="75"/>
      <c r="J6" s="75"/>
    </row>
    <row r="7" spans="1:10" ht="15.75">
      <c r="A7" s="23"/>
      <c r="B7" s="23"/>
      <c r="C7" s="23"/>
      <c r="D7" s="23"/>
      <c r="E7" s="74"/>
      <c r="F7" s="23"/>
      <c r="G7" s="24" t="s">
        <v>59</v>
      </c>
      <c r="H7" s="75"/>
      <c r="I7" s="75"/>
      <c r="J7" s="75"/>
    </row>
    <row r="8" spans="1:10" ht="15.75">
      <c r="A8" s="23"/>
      <c r="B8" s="23"/>
      <c r="C8" s="23"/>
      <c r="D8" s="23"/>
      <c r="E8" s="74"/>
      <c r="F8" s="23"/>
      <c r="G8" s="24" t="s">
        <v>60</v>
      </c>
      <c r="H8" s="75"/>
      <c r="I8" s="75"/>
      <c r="J8" s="75"/>
    </row>
    <row r="9" spans="1:10" ht="15.75" customHeight="1">
      <c r="A9" s="23"/>
      <c r="B9" s="76" t="s">
        <v>331</v>
      </c>
      <c r="C9" s="76"/>
      <c r="D9" s="76"/>
      <c r="E9" s="76"/>
      <c r="F9" s="76"/>
      <c r="G9" s="76"/>
      <c r="H9" s="75"/>
      <c r="I9" s="75"/>
      <c r="J9" s="75"/>
    </row>
    <row r="10" spans="1:10" ht="15.75">
      <c r="A10" s="23"/>
      <c r="B10" s="76"/>
      <c r="C10" s="76"/>
      <c r="D10" s="76"/>
      <c r="E10" s="76"/>
      <c r="F10" s="76"/>
      <c r="G10" s="76"/>
      <c r="H10" s="75"/>
      <c r="I10" s="75"/>
      <c r="J10" s="75"/>
    </row>
    <row r="11" spans="1:10" ht="63" customHeight="1">
      <c r="A11" s="23"/>
      <c r="B11" s="26" t="s">
        <v>332</v>
      </c>
      <c r="C11" s="26"/>
      <c r="D11" s="26"/>
      <c r="E11" s="26"/>
      <c r="F11" s="26"/>
      <c r="G11" s="26"/>
      <c r="H11" s="75"/>
      <c r="I11" s="75"/>
      <c r="J11" s="75"/>
    </row>
    <row r="12" spans="1:10" ht="37.5" customHeight="1">
      <c r="A12" s="23"/>
      <c r="B12" s="77"/>
      <c r="C12" s="77"/>
      <c r="D12" s="77"/>
      <c r="E12" s="78"/>
      <c r="F12" s="77"/>
      <c r="G12" s="24" t="s">
        <v>9</v>
      </c>
      <c r="H12" s="75"/>
      <c r="I12" s="75"/>
      <c r="J12" s="75"/>
    </row>
    <row r="13" spans="1:13" ht="15.75">
      <c r="A13" s="23"/>
      <c r="B13" s="29" t="s">
        <v>333</v>
      </c>
      <c r="C13" s="29" t="s">
        <v>334</v>
      </c>
      <c r="D13" s="29" t="s">
        <v>335</v>
      </c>
      <c r="E13" s="79" t="s">
        <v>336</v>
      </c>
      <c r="F13" s="29" t="s">
        <v>337</v>
      </c>
      <c r="G13" s="29" t="s">
        <v>12</v>
      </c>
      <c r="H13" s="75"/>
      <c r="I13" s="75"/>
      <c r="J13" s="75"/>
      <c r="K13" s="75"/>
      <c r="L13" s="75"/>
      <c r="M13" s="75"/>
    </row>
    <row r="14" spans="1:13" ht="15.75">
      <c r="A14" s="23"/>
      <c r="B14" s="31">
        <v>1</v>
      </c>
      <c r="C14" s="31">
        <v>2</v>
      </c>
      <c r="D14" s="31">
        <v>3</v>
      </c>
      <c r="E14" s="80">
        <v>4</v>
      </c>
      <c r="F14" s="31">
        <v>5</v>
      </c>
      <c r="G14" s="31">
        <v>6</v>
      </c>
      <c r="H14" s="75"/>
      <c r="I14" s="75"/>
      <c r="J14" s="75"/>
      <c r="K14" s="75"/>
      <c r="L14" s="75"/>
      <c r="M14" s="75"/>
    </row>
    <row r="15" spans="1:13" ht="15.75">
      <c r="A15" s="23"/>
      <c r="B15" s="36" t="s">
        <v>338</v>
      </c>
      <c r="C15" s="36"/>
      <c r="D15" s="36"/>
      <c r="E15" s="20"/>
      <c r="F15" s="36"/>
      <c r="G15" s="81">
        <f>G16+G143+G150+G174+G210+G364+G420+G427+G493+G514</f>
        <v>926558420.9700001</v>
      </c>
      <c r="H15" s="82"/>
      <c r="I15" s="75"/>
      <c r="J15" s="75"/>
      <c r="K15" s="75"/>
      <c r="L15" s="75"/>
      <c r="M15" s="75"/>
    </row>
    <row r="16" spans="1:13" ht="15.75">
      <c r="A16" s="23"/>
      <c r="B16" s="36" t="s">
        <v>339</v>
      </c>
      <c r="C16" s="83" t="s">
        <v>340</v>
      </c>
      <c r="D16" s="83"/>
      <c r="E16" s="79"/>
      <c r="F16" s="83"/>
      <c r="G16" s="67">
        <f>G17+G22+G29+G64+G82+G77</f>
        <v>115048807.39999999</v>
      </c>
      <c r="H16" s="75"/>
      <c r="I16" s="84"/>
      <c r="J16" s="75"/>
      <c r="K16" s="75"/>
      <c r="L16" s="75"/>
      <c r="M16" s="75"/>
    </row>
    <row r="17" spans="1:13" ht="31.5">
      <c r="A17" s="23"/>
      <c r="B17" s="85" t="s">
        <v>341</v>
      </c>
      <c r="C17" s="83" t="s">
        <v>340</v>
      </c>
      <c r="D17" s="83" t="s">
        <v>342</v>
      </c>
      <c r="E17" s="86"/>
      <c r="F17" s="87"/>
      <c r="G17" s="67">
        <f aca="true" t="shared" si="0" ref="G17:G20">G18</f>
        <v>2101688</v>
      </c>
      <c r="H17" s="75"/>
      <c r="I17" s="75"/>
      <c r="J17" s="75"/>
      <c r="K17" s="75"/>
      <c r="L17" s="75"/>
      <c r="M17" s="75"/>
    </row>
    <row r="18" spans="1:13" ht="31.5">
      <c r="A18" s="23"/>
      <c r="B18" s="39" t="s">
        <v>343</v>
      </c>
      <c r="C18" s="87" t="s">
        <v>340</v>
      </c>
      <c r="D18" s="87" t="s">
        <v>342</v>
      </c>
      <c r="E18" s="86" t="s">
        <v>344</v>
      </c>
      <c r="F18" s="87"/>
      <c r="G18" s="65">
        <f t="shared" si="0"/>
        <v>2101688</v>
      </c>
      <c r="H18" s="75"/>
      <c r="I18" s="75"/>
      <c r="J18" s="75"/>
      <c r="K18" s="75"/>
      <c r="L18" s="75"/>
      <c r="M18" s="75"/>
    </row>
    <row r="19" spans="1:13" ht="15.75">
      <c r="A19" s="23"/>
      <c r="B19" s="39" t="s">
        <v>345</v>
      </c>
      <c r="C19" s="87" t="s">
        <v>340</v>
      </c>
      <c r="D19" s="87" t="s">
        <v>342</v>
      </c>
      <c r="E19" s="86" t="s">
        <v>346</v>
      </c>
      <c r="F19" s="87"/>
      <c r="G19" s="65">
        <f t="shared" si="0"/>
        <v>2101688</v>
      </c>
      <c r="H19" s="75"/>
      <c r="I19" s="75"/>
      <c r="J19" s="75"/>
      <c r="K19" s="75"/>
      <c r="L19" s="75"/>
      <c r="M19" s="75"/>
    </row>
    <row r="20" spans="1:13" ht="31.5">
      <c r="A20" s="23"/>
      <c r="B20" s="39" t="s">
        <v>347</v>
      </c>
      <c r="C20" s="87" t="s">
        <v>340</v>
      </c>
      <c r="D20" s="87" t="s">
        <v>342</v>
      </c>
      <c r="E20" s="86" t="s">
        <v>348</v>
      </c>
      <c r="F20" s="87"/>
      <c r="G20" s="65">
        <f t="shared" si="0"/>
        <v>2101688</v>
      </c>
      <c r="H20" s="75"/>
      <c r="I20" s="75"/>
      <c r="J20" s="75"/>
      <c r="K20" s="75"/>
      <c r="L20" s="75"/>
      <c r="M20" s="75"/>
    </row>
    <row r="21" spans="1:13" ht="63">
      <c r="A21" s="23"/>
      <c r="B21" s="88" t="s">
        <v>349</v>
      </c>
      <c r="C21" s="87" t="s">
        <v>340</v>
      </c>
      <c r="D21" s="87" t="s">
        <v>342</v>
      </c>
      <c r="E21" s="86" t="s">
        <v>348</v>
      </c>
      <c r="F21" s="87" t="s">
        <v>350</v>
      </c>
      <c r="G21" s="65">
        <v>2101688</v>
      </c>
      <c r="H21" s="75"/>
      <c r="I21" s="75"/>
      <c r="J21" s="75"/>
      <c r="K21" s="75"/>
      <c r="L21" s="75"/>
      <c r="M21" s="75"/>
    </row>
    <row r="22" spans="1:13" ht="47.25">
      <c r="A22" s="23"/>
      <c r="B22" s="35" t="s">
        <v>351</v>
      </c>
      <c r="C22" s="83" t="s">
        <v>340</v>
      </c>
      <c r="D22" s="83" t="s">
        <v>352</v>
      </c>
      <c r="E22" s="86"/>
      <c r="F22" s="87"/>
      <c r="G22" s="67">
        <f aca="true" t="shared" si="1" ref="G22:G24">G23</f>
        <v>977822</v>
      </c>
      <c r="H22" s="75"/>
      <c r="I22" s="75"/>
      <c r="J22" s="75"/>
      <c r="K22" s="75"/>
      <c r="L22" s="75"/>
      <c r="M22" s="75"/>
    </row>
    <row r="23" spans="1:13" ht="31.5">
      <c r="A23" s="23"/>
      <c r="B23" s="39" t="s">
        <v>353</v>
      </c>
      <c r="C23" s="87" t="s">
        <v>340</v>
      </c>
      <c r="D23" s="87" t="s">
        <v>352</v>
      </c>
      <c r="E23" s="86" t="s">
        <v>354</v>
      </c>
      <c r="F23" s="87"/>
      <c r="G23" s="65">
        <f t="shared" si="1"/>
        <v>977822</v>
      </c>
      <c r="H23" s="75"/>
      <c r="I23" s="75"/>
      <c r="J23" s="75"/>
      <c r="K23" s="75"/>
      <c r="L23" s="75"/>
      <c r="M23" s="75"/>
    </row>
    <row r="24" spans="1:13" ht="31.5">
      <c r="A24" s="23"/>
      <c r="B24" s="39" t="s">
        <v>355</v>
      </c>
      <c r="C24" s="87" t="s">
        <v>340</v>
      </c>
      <c r="D24" s="87" t="s">
        <v>352</v>
      </c>
      <c r="E24" s="86" t="s">
        <v>356</v>
      </c>
      <c r="F24" s="87"/>
      <c r="G24" s="65">
        <f t="shared" si="1"/>
        <v>977822</v>
      </c>
      <c r="H24" s="75"/>
      <c r="I24" s="75"/>
      <c r="J24" s="75"/>
      <c r="K24" s="75"/>
      <c r="L24" s="75"/>
      <c r="M24" s="75"/>
    </row>
    <row r="25" spans="1:13" ht="31.5">
      <c r="A25" s="23"/>
      <c r="B25" s="39" t="s">
        <v>347</v>
      </c>
      <c r="C25" s="87" t="s">
        <v>340</v>
      </c>
      <c r="D25" s="87" t="s">
        <v>352</v>
      </c>
      <c r="E25" s="86" t="s">
        <v>357</v>
      </c>
      <c r="F25" s="87"/>
      <c r="G25" s="65">
        <f>G26+G27+G28</f>
        <v>977822</v>
      </c>
      <c r="H25" s="75"/>
      <c r="I25" s="75"/>
      <c r="J25" s="75"/>
      <c r="K25" s="75"/>
      <c r="L25" s="75"/>
      <c r="M25" s="75"/>
    </row>
    <row r="26" spans="1:13" ht="63">
      <c r="A26" s="23"/>
      <c r="B26" s="88" t="s">
        <v>349</v>
      </c>
      <c r="C26" s="87" t="s">
        <v>340</v>
      </c>
      <c r="D26" s="87" t="s">
        <v>342</v>
      </c>
      <c r="E26" s="86" t="s">
        <v>357</v>
      </c>
      <c r="F26" s="87" t="s">
        <v>350</v>
      </c>
      <c r="G26" s="65">
        <v>692800</v>
      </c>
      <c r="H26" s="75"/>
      <c r="I26" s="75"/>
      <c r="J26" s="75"/>
      <c r="K26" s="75"/>
      <c r="L26" s="75"/>
      <c r="M26" s="75"/>
    </row>
    <row r="27" spans="1:13" ht="31.5">
      <c r="A27" s="23"/>
      <c r="B27" s="88" t="s">
        <v>358</v>
      </c>
      <c r="C27" s="87" t="s">
        <v>340</v>
      </c>
      <c r="D27" s="87" t="s">
        <v>352</v>
      </c>
      <c r="E27" s="86" t="s">
        <v>357</v>
      </c>
      <c r="F27" s="87" t="s">
        <v>359</v>
      </c>
      <c r="G27" s="65">
        <v>284022</v>
      </c>
      <c r="H27" s="75"/>
      <c r="I27" s="75"/>
      <c r="J27" s="75"/>
      <c r="K27" s="75"/>
      <c r="L27" s="75"/>
      <c r="M27" s="75"/>
    </row>
    <row r="28" spans="1:13" ht="15.75">
      <c r="A28" s="23"/>
      <c r="B28" s="88" t="s">
        <v>360</v>
      </c>
      <c r="C28" s="87" t="s">
        <v>340</v>
      </c>
      <c r="D28" s="87" t="s">
        <v>352</v>
      </c>
      <c r="E28" s="86" t="s">
        <v>357</v>
      </c>
      <c r="F28" s="87" t="s">
        <v>361</v>
      </c>
      <c r="G28" s="65">
        <v>1000</v>
      </c>
      <c r="H28" s="75"/>
      <c r="I28" s="75"/>
      <c r="J28" s="75"/>
      <c r="K28" s="75"/>
      <c r="L28" s="75"/>
      <c r="M28" s="75"/>
    </row>
    <row r="29" spans="1:13" ht="63">
      <c r="A29" s="23"/>
      <c r="B29" s="36" t="s">
        <v>362</v>
      </c>
      <c r="C29" s="83" t="s">
        <v>340</v>
      </c>
      <c r="D29" s="83" t="s">
        <v>363</v>
      </c>
      <c r="E29" s="89"/>
      <c r="F29" s="87"/>
      <c r="G29" s="67">
        <f>G30+G35+G40+G45+G50+G58</f>
        <v>19328764.220000003</v>
      </c>
      <c r="H29" s="75"/>
      <c r="I29" s="75"/>
      <c r="J29" s="75"/>
      <c r="K29" s="75"/>
      <c r="L29" s="75"/>
      <c r="M29" s="75"/>
    </row>
    <row r="30" spans="1:13" ht="31.5">
      <c r="A30" s="23"/>
      <c r="B30" s="90" t="s">
        <v>364</v>
      </c>
      <c r="C30" s="83" t="s">
        <v>340</v>
      </c>
      <c r="D30" s="83" t="s">
        <v>363</v>
      </c>
      <c r="E30" s="91" t="s">
        <v>365</v>
      </c>
      <c r="F30" s="83"/>
      <c r="G30" s="67">
        <f aca="true" t="shared" si="2" ref="G30:G33">G31</f>
        <v>43440</v>
      </c>
      <c r="H30" s="75"/>
      <c r="I30" s="75"/>
      <c r="J30" s="75"/>
      <c r="K30" s="75"/>
      <c r="L30" s="75"/>
      <c r="M30" s="75"/>
    </row>
    <row r="31" spans="1:13" ht="63">
      <c r="A31" s="23"/>
      <c r="B31" s="88" t="s">
        <v>366</v>
      </c>
      <c r="C31" s="87" t="s">
        <v>340</v>
      </c>
      <c r="D31" s="87" t="s">
        <v>363</v>
      </c>
      <c r="E31" s="89" t="s">
        <v>367</v>
      </c>
      <c r="F31" s="83"/>
      <c r="G31" s="65">
        <f t="shared" si="2"/>
        <v>43440</v>
      </c>
      <c r="H31" s="75"/>
      <c r="I31" s="75"/>
      <c r="J31" s="75"/>
      <c r="K31" s="75"/>
      <c r="L31" s="75"/>
      <c r="M31" s="75"/>
    </row>
    <row r="32" spans="1:13" ht="47.25">
      <c r="A32" s="23"/>
      <c r="B32" s="88" t="s">
        <v>368</v>
      </c>
      <c r="C32" s="87" t="s">
        <v>340</v>
      </c>
      <c r="D32" s="87" t="s">
        <v>363</v>
      </c>
      <c r="E32" s="89" t="s">
        <v>369</v>
      </c>
      <c r="F32" s="83"/>
      <c r="G32" s="65">
        <f t="shared" si="2"/>
        <v>43440</v>
      </c>
      <c r="H32" s="75"/>
      <c r="I32" s="75"/>
      <c r="J32" s="75"/>
      <c r="K32" s="75"/>
      <c r="L32" s="75"/>
      <c r="M32" s="75"/>
    </row>
    <row r="33" spans="1:13" ht="31.5">
      <c r="A33" s="23"/>
      <c r="B33" s="88" t="s">
        <v>370</v>
      </c>
      <c r="C33" s="87" t="s">
        <v>340</v>
      </c>
      <c r="D33" s="87" t="s">
        <v>363</v>
      </c>
      <c r="E33" s="89" t="s">
        <v>371</v>
      </c>
      <c r="F33" s="83"/>
      <c r="G33" s="65">
        <f t="shared" si="2"/>
        <v>43440</v>
      </c>
      <c r="H33" s="75"/>
      <c r="I33" s="75"/>
      <c r="J33" s="75"/>
      <c r="K33" s="75"/>
      <c r="L33" s="75"/>
      <c r="M33" s="75"/>
    </row>
    <row r="34" spans="1:13" ht="31.5">
      <c r="A34" s="23"/>
      <c r="B34" s="88" t="s">
        <v>358</v>
      </c>
      <c r="C34" s="87" t="s">
        <v>340</v>
      </c>
      <c r="D34" s="87" t="s">
        <v>363</v>
      </c>
      <c r="E34" s="89" t="s">
        <v>371</v>
      </c>
      <c r="F34" s="87" t="s">
        <v>359</v>
      </c>
      <c r="G34" s="65">
        <v>43440</v>
      </c>
      <c r="H34" s="75"/>
      <c r="I34" s="75"/>
      <c r="J34" s="75"/>
      <c r="K34" s="75"/>
      <c r="L34" s="75"/>
      <c r="M34" s="75"/>
    </row>
    <row r="35" spans="1:13" ht="31.5">
      <c r="A35" s="23"/>
      <c r="B35" s="90" t="s">
        <v>372</v>
      </c>
      <c r="C35" s="83" t="s">
        <v>340</v>
      </c>
      <c r="D35" s="83" t="s">
        <v>363</v>
      </c>
      <c r="E35" s="91" t="s">
        <v>373</v>
      </c>
      <c r="F35" s="83"/>
      <c r="G35" s="67">
        <f aca="true" t="shared" si="3" ref="G35:G38">G36</f>
        <v>302668</v>
      </c>
      <c r="H35" s="75"/>
      <c r="I35" s="75"/>
      <c r="J35" s="75"/>
      <c r="K35" s="75"/>
      <c r="L35" s="75"/>
      <c r="M35" s="75"/>
    </row>
    <row r="36" spans="1:13" ht="78.75">
      <c r="A36" s="23"/>
      <c r="B36" s="88" t="s">
        <v>374</v>
      </c>
      <c r="C36" s="87" t="s">
        <v>340</v>
      </c>
      <c r="D36" s="87" t="s">
        <v>363</v>
      </c>
      <c r="E36" s="89" t="s">
        <v>375</v>
      </c>
      <c r="F36" s="87"/>
      <c r="G36" s="65">
        <f t="shared" si="3"/>
        <v>302668</v>
      </c>
      <c r="H36" s="75"/>
      <c r="I36" s="75"/>
      <c r="J36" s="75"/>
      <c r="K36" s="75"/>
      <c r="L36" s="75"/>
      <c r="M36" s="75"/>
    </row>
    <row r="37" spans="1:13" ht="47.25">
      <c r="A37" s="23"/>
      <c r="B37" s="88" t="s">
        <v>376</v>
      </c>
      <c r="C37" s="87" t="s">
        <v>340</v>
      </c>
      <c r="D37" s="87" t="s">
        <v>363</v>
      </c>
      <c r="E37" s="89" t="s">
        <v>377</v>
      </c>
      <c r="F37" s="87"/>
      <c r="G37" s="65">
        <f t="shared" si="3"/>
        <v>302668</v>
      </c>
      <c r="H37" s="75"/>
      <c r="I37" s="75"/>
      <c r="J37" s="75"/>
      <c r="K37" s="75"/>
      <c r="L37" s="75"/>
      <c r="M37" s="75"/>
    </row>
    <row r="38" spans="1:13" ht="31.5">
      <c r="A38" s="23"/>
      <c r="B38" s="39" t="s">
        <v>378</v>
      </c>
      <c r="C38" s="87" t="s">
        <v>340</v>
      </c>
      <c r="D38" s="87" t="s">
        <v>363</v>
      </c>
      <c r="E38" s="89" t="s">
        <v>379</v>
      </c>
      <c r="F38" s="87"/>
      <c r="G38" s="65">
        <f t="shared" si="3"/>
        <v>302668</v>
      </c>
      <c r="H38" s="75"/>
      <c r="I38" s="75"/>
      <c r="J38" s="75"/>
      <c r="K38" s="75"/>
      <c r="L38" s="75"/>
      <c r="M38" s="75"/>
    </row>
    <row r="39" spans="1:13" ht="63">
      <c r="A39" s="23"/>
      <c r="B39" s="88" t="s">
        <v>349</v>
      </c>
      <c r="C39" s="87" t="s">
        <v>340</v>
      </c>
      <c r="D39" s="87" t="s">
        <v>363</v>
      </c>
      <c r="E39" s="89" t="s">
        <v>379</v>
      </c>
      <c r="F39" s="87" t="s">
        <v>350</v>
      </c>
      <c r="G39" s="65">
        <v>302668</v>
      </c>
      <c r="H39" s="75"/>
      <c r="I39" s="75"/>
      <c r="J39" s="75"/>
      <c r="K39" s="75"/>
      <c r="L39" s="75"/>
      <c r="M39" s="75"/>
    </row>
    <row r="40" spans="1:13" ht="47.25">
      <c r="A40" s="23"/>
      <c r="B40" s="36" t="s">
        <v>380</v>
      </c>
      <c r="C40" s="83" t="s">
        <v>340</v>
      </c>
      <c r="D40" s="83" t="s">
        <v>363</v>
      </c>
      <c r="E40" s="91" t="s">
        <v>381</v>
      </c>
      <c r="F40" s="83"/>
      <c r="G40" s="67">
        <f aca="true" t="shared" si="4" ref="G40:G43">G41</f>
        <v>348100</v>
      </c>
      <c r="H40" s="75"/>
      <c r="I40" s="75"/>
      <c r="J40" s="75"/>
      <c r="K40" s="75"/>
      <c r="L40" s="75"/>
      <c r="M40" s="75"/>
    </row>
    <row r="41" spans="1:13" ht="63">
      <c r="A41" s="23"/>
      <c r="B41" s="39" t="s">
        <v>382</v>
      </c>
      <c r="C41" s="87" t="s">
        <v>340</v>
      </c>
      <c r="D41" s="87" t="s">
        <v>363</v>
      </c>
      <c r="E41" s="89" t="s">
        <v>383</v>
      </c>
      <c r="F41" s="87"/>
      <c r="G41" s="65">
        <f t="shared" si="4"/>
        <v>348100</v>
      </c>
      <c r="H41" s="75"/>
      <c r="I41" s="75"/>
      <c r="J41" s="75"/>
      <c r="K41" s="75"/>
      <c r="L41" s="75"/>
      <c r="M41" s="75"/>
    </row>
    <row r="42" spans="1:13" ht="63">
      <c r="A42" s="23"/>
      <c r="B42" s="88" t="s">
        <v>384</v>
      </c>
      <c r="C42" s="87" t="s">
        <v>340</v>
      </c>
      <c r="D42" s="87" t="s">
        <v>363</v>
      </c>
      <c r="E42" s="89" t="s">
        <v>385</v>
      </c>
      <c r="F42" s="87"/>
      <c r="G42" s="65">
        <f t="shared" si="4"/>
        <v>348100</v>
      </c>
      <c r="H42" s="75"/>
      <c r="I42" s="75"/>
      <c r="J42" s="75"/>
      <c r="K42" s="75"/>
      <c r="L42" s="75"/>
      <c r="M42" s="75"/>
    </row>
    <row r="43" spans="1:13" ht="47.25">
      <c r="A43" s="23"/>
      <c r="B43" s="39" t="s">
        <v>386</v>
      </c>
      <c r="C43" s="87" t="s">
        <v>340</v>
      </c>
      <c r="D43" s="87" t="s">
        <v>363</v>
      </c>
      <c r="E43" s="89" t="s">
        <v>387</v>
      </c>
      <c r="F43" s="87"/>
      <c r="G43" s="65">
        <f t="shared" si="4"/>
        <v>348100</v>
      </c>
      <c r="H43" s="75"/>
      <c r="I43" s="75"/>
      <c r="J43" s="75"/>
      <c r="K43" s="75"/>
      <c r="L43" s="75"/>
      <c r="M43" s="75"/>
    </row>
    <row r="44" spans="1:13" ht="63">
      <c r="A44" s="23"/>
      <c r="B44" s="88" t="s">
        <v>349</v>
      </c>
      <c r="C44" s="87" t="s">
        <v>340</v>
      </c>
      <c r="D44" s="87" t="s">
        <v>363</v>
      </c>
      <c r="E44" s="89" t="s">
        <v>387</v>
      </c>
      <c r="F44" s="87" t="s">
        <v>350</v>
      </c>
      <c r="G44" s="65">
        <v>348100</v>
      </c>
      <c r="H44" s="75"/>
      <c r="I44" s="75"/>
      <c r="J44" s="75"/>
      <c r="K44" s="75"/>
      <c r="L44" s="75"/>
      <c r="M44" s="75"/>
    </row>
    <row r="45" spans="1:13" ht="31.5">
      <c r="A45" s="23"/>
      <c r="B45" s="90" t="s">
        <v>388</v>
      </c>
      <c r="C45" s="83" t="s">
        <v>340</v>
      </c>
      <c r="D45" s="83" t="s">
        <v>363</v>
      </c>
      <c r="E45" s="91" t="s">
        <v>389</v>
      </c>
      <c r="F45" s="83"/>
      <c r="G45" s="67">
        <f aca="true" t="shared" si="5" ref="G45:G48">G46</f>
        <v>348100</v>
      </c>
      <c r="H45" s="75"/>
      <c r="I45" s="75"/>
      <c r="J45" s="75"/>
      <c r="K45" s="75"/>
      <c r="L45" s="75"/>
      <c r="M45" s="75"/>
    </row>
    <row r="46" spans="1:13" ht="47.25">
      <c r="A46" s="23"/>
      <c r="B46" s="88" t="s">
        <v>390</v>
      </c>
      <c r="C46" s="87" t="s">
        <v>340</v>
      </c>
      <c r="D46" s="87" t="s">
        <v>363</v>
      </c>
      <c r="E46" s="89" t="s">
        <v>391</v>
      </c>
      <c r="F46" s="87"/>
      <c r="G46" s="65">
        <f t="shared" si="5"/>
        <v>348100</v>
      </c>
      <c r="H46" s="75"/>
      <c r="I46" s="75"/>
      <c r="J46" s="75"/>
      <c r="K46" s="75"/>
      <c r="L46" s="75"/>
      <c r="M46" s="75"/>
    </row>
    <row r="47" spans="1:13" ht="47.25">
      <c r="A47" s="23"/>
      <c r="B47" s="88" t="s">
        <v>392</v>
      </c>
      <c r="C47" s="87" t="s">
        <v>340</v>
      </c>
      <c r="D47" s="87" t="s">
        <v>363</v>
      </c>
      <c r="E47" s="89" t="s">
        <v>393</v>
      </c>
      <c r="F47" s="87"/>
      <c r="G47" s="65">
        <f t="shared" si="5"/>
        <v>348100</v>
      </c>
      <c r="H47" s="75"/>
      <c r="I47" s="75"/>
      <c r="J47" s="75"/>
      <c r="K47" s="75"/>
      <c r="L47" s="75"/>
      <c r="M47" s="75"/>
    </row>
    <row r="48" spans="1:13" ht="31.5">
      <c r="A48" s="23"/>
      <c r="B48" s="39" t="s">
        <v>394</v>
      </c>
      <c r="C48" s="87" t="s">
        <v>340</v>
      </c>
      <c r="D48" s="87" t="s">
        <v>363</v>
      </c>
      <c r="E48" s="89" t="s">
        <v>395</v>
      </c>
      <c r="F48" s="87"/>
      <c r="G48" s="65">
        <f t="shared" si="5"/>
        <v>348100</v>
      </c>
      <c r="H48" s="75"/>
      <c r="I48" s="75"/>
      <c r="J48" s="75"/>
      <c r="K48" s="75"/>
      <c r="L48" s="75"/>
      <c r="M48" s="75"/>
    </row>
    <row r="49" spans="1:13" ht="63">
      <c r="A49" s="23"/>
      <c r="B49" s="88" t="s">
        <v>396</v>
      </c>
      <c r="C49" s="87" t="s">
        <v>340</v>
      </c>
      <c r="D49" s="87" t="s">
        <v>363</v>
      </c>
      <c r="E49" s="89" t="s">
        <v>395</v>
      </c>
      <c r="F49" s="87" t="s">
        <v>350</v>
      </c>
      <c r="G49" s="65">
        <v>348100</v>
      </c>
      <c r="H49" s="75"/>
      <c r="I49" s="75"/>
      <c r="J49" s="75"/>
      <c r="K49" s="75"/>
      <c r="L49" s="75"/>
      <c r="M49" s="75"/>
    </row>
    <row r="50" spans="1:13" ht="15.75">
      <c r="A50" s="23"/>
      <c r="B50" s="36" t="s">
        <v>397</v>
      </c>
      <c r="C50" s="83" t="s">
        <v>340</v>
      </c>
      <c r="D50" s="83" t="s">
        <v>363</v>
      </c>
      <c r="E50" s="91" t="s">
        <v>398</v>
      </c>
      <c r="F50" s="83"/>
      <c r="G50" s="67">
        <f aca="true" t="shared" si="6" ref="G50:G51">G51</f>
        <v>17903546.220000003</v>
      </c>
      <c r="H50" s="75"/>
      <c r="I50" s="75"/>
      <c r="J50" s="75"/>
      <c r="K50" s="75"/>
      <c r="L50" s="75"/>
      <c r="M50" s="75"/>
    </row>
    <row r="51" spans="1:13" ht="31.5">
      <c r="A51" s="23"/>
      <c r="B51" s="39" t="s">
        <v>399</v>
      </c>
      <c r="C51" s="87" t="s">
        <v>340</v>
      </c>
      <c r="D51" s="87" t="s">
        <v>363</v>
      </c>
      <c r="E51" s="89" t="s">
        <v>400</v>
      </c>
      <c r="F51" s="87"/>
      <c r="G51" s="65">
        <f t="shared" si="6"/>
        <v>17903546.220000003</v>
      </c>
      <c r="H51" s="75"/>
      <c r="I51" s="75"/>
      <c r="J51" s="75"/>
      <c r="K51" s="75"/>
      <c r="L51" s="75"/>
      <c r="M51" s="75"/>
    </row>
    <row r="52" spans="1:13" ht="31.5">
      <c r="A52" s="23"/>
      <c r="B52" s="39" t="s">
        <v>347</v>
      </c>
      <c r="C52" s="87" t="s">
        <v>340</v>
      </c>
      <c r="D52" s="87" t="s">
        <v>363</v>
      </c>
      <c r="E52" s="89" t="s">
        <v>401</v>
      </c>
      <c r="F52" s="87"/>
      <c r="G52" s="65">
        <f>G55+G56+G57+G54</f>
        <v>17903546.220000003</v>
      </c>
      <c r="H52" s="75"/>
      <c r="I52" s="75"/>
      <c r="J52" s="75"/>
      <c r="K52" s="75"/>
      <c r="L52" s="75"/>
      <c r="M52" s="75"/>
    </row>
    <row r="53" spans="1:13" ht="31.5">
      <c r="A53" s="23"/>
      <c r="B53" s="39" t="s">
        <v>402</v>
      </c>
      <c r="C53" s="87" t="s">
        <v>340</v>
      </c>
      <c r="D53" s="87" t="s">
        <v>363</v>
      </c>
      <c r="E53" s="87" t="s">
        <v>403</v>
      </c>
      <c r="F53" s="87"/>
      <c r="G53" s="65">
        <f>G54</f>
        <v>250592</v>
      </c>
      <c r="H53" s="75"/>
      <c r="I53" s="75"/>
      <c r="J53" s="75"/>
      <c r="K53" s="75"/>
      <c r="L53" s="75"/>
      <c r="M53" s="75"/>
    </row>
    <row r="54" spans="1:13" ht="63">
      <c r="A54" s="23"/>
      <c r="B54" s="88" t="s">
        <v>349</v>
      </c>
      <c r="C54" s="87" t="s">
        <v>340</v>
      </c>
      <c r="D54" s="87" t="s">
        <v>363</v>
      </c>
      <c r="E54" s="87" t="s">
        <v>403</v>
      </c>
      <c r="F54" s="87" t="s">
        <v>350</v>
      </c>
      <c r="G54" s="65">
        <v>250592</v>
      </c>
      <c r="H54" s="75"/>
      <c r="I54" s="75"/>
      <c r="J54" s="75"/>
      <c r="K54" s="75"/>
      <c r="L54" s="75"/>
      <c r="M54" s="75"/>
    </row>
    <row r="55" spans="1:13" ht="63">
      <c r="A55" s="23"/>
      <c r="B55" s="88" t="s">
        <v>349</v>
      </c>
      <c r="C55" s="87" t="s">
        <v>340</v>
      </c>
      <c r="D55" s="87" t="s">
        <v>363</v>
      </c>
      <c r="E55" s="89" t="s">
        <v>401</v>
      </c>
      <c r="F55" s="87" t="s">
        <v>350</v>
      </c>
      <c r="G55" s="65">
        <v>17616207.53</v>
      </c>
      <c r="H55" s="75"/>
      <c r="I55" s="75"/>
      <c r="J55" s="75"/>
      <c r="K55" s="75"/>
      <c r="L55" s="75"/>
      <c r="M55" s="75"/>
    </row>
    <row r="56" spans="1:13" ht="31.5">
      <c r="A56" s="23"/>
      <c r="B56" s="88" t="s">
        <v>358</v>
      </c>
      <c r="C56" s="87" t="s">
        <v>340</v>
      </c>
      <c r="D56" s="87" t="s">
        <v>363</v>
      </c>
      <c r="E56" s="89" t="s">
        <v>401</v>
      </c>
      <c r="F56" s="87" t="s">
        <v>359</v>
      </c>
      <c r="G56" s="65">
        <v>31692</v>
      </c>
      <c r="H56" s="75"/>
      <c r="I56" s="75"/>
      <c r="J56" s="75"/>
      <c r="K56" s="75"/>
      <c r="L56" s="75"/>
      <c r="M56" s="75"/>
    </row>
    <row r="57" spans="1:13" ht="15.75">
      <c r="A57" s="23"/>
      <c r="B57" s="88" t="s">
        <v>360</v>
      </c>
      <c r="C57" s="87" t="s">
        <v>340</v>
      </c>
      <c r="D57" s="87" t="s">
        <v>363</v>
      </c>
      <c r="E57" s="89" t="s">
        <v>401</v>
      </c>
      <c r="F57" s="87" t="s">
        <v>361</v>
      </c>
      <c r="G57" s="65">
        <v>5054.69</v>
      </c>
      <c r="H57" s="75"/>
      <c r="I57" s="75"/>
      <c r="J57" s="75"/>
      <c r="K57" s="75"/>
      <c r="L57" s="75"/>
      <c r="M57" s="75"/>
    </row>
    <row r="58" spans="1:13" ht="31.5">
      <c r="A58" s="23"/>
      <c r="B58" s="35" t="s">
        <v>404</v>
      </c>
      <c r="C58" s="83" t="s">
        <v>340</v>
      </c>
      <c r="D58" s="83" t="s">
        <v>363</v>
      </c>
      <c r="E58" s="91" t="s">
        <v>405</v>
      </c>
      <c r="F58" s="83"/>
      <c r="G58" s="67">
        <f>G59</f>
        <v>382910</v>
      </c>
      <c r="H58" s="75"/>
      <c r="I58" s="75"/>
      <c r="J58" s="75"/>
      <c r="K58" s="75"/>
      <c r="L58" s="75"/>
      <c r="M58" s="75"/>
    </row>
    <row r="59" spans="1:13" ht="15.75">
      <c r="A59" s="23"/>
      <c r="B59" s="88" t="s">
        <v>406</v>
      </c>
      <c r="C59" s="87" t="s">
        <v>340</v>
      </c>
      <c r="D59" s="87" t="s">
        <v>363</v>
      </c>
      <c r="E59" s="89" t="s">
        <v>407</v>
      </c>
      <c r="F59" s="87"/>
      <c r="G59" s="65">
        <f>G62+G60</f>
        <v>382910</v>
      </c>
      <c r="H59" s="75"/>
      <c r="I59" s="75"/>
      <c r="J59" s="75"/>
      <c r="K59" s="75"/>
      <c r="L59" s="75"/>
      <c r="M59" s="75"/>
    </row>
    <row r="60" spans="1:13" ht="63">
      <c r="A60" s="23"/>
      <c r="B60" s="88" t="s">
        <v>408</v>
      </c>
      <c r="C60" s="87" t="s">
        <v>340</v>
      </c>
      <c r="D60" s="87" t="s">
        <v>363</v>
      </c>
      <c r="E60" s="89" t="s">
        <v>409</v>
      </c>
      <c r="F60" s="87"/>
      <c r="G60" s="65">
        <f>G61</f>
        <v>34810</v>
      </c>
      <c r="H60" s="75"/>
      <c r="I60" s="75"/>
      <c r="J60" s="75"/>
      <c r="K60" s="75"/>
      <c r="L60" s="75"/>
      <c r="M60" s="75"/>
    </row>
    <row r="61" spans="1:13" ht="63">
      <c r="A61" s="23"/>
      <c r="B61" s="88" t="s">
        <v>349</v>
      </c>
      <c r="C61" s="87" t="s">
        <v>340</v>
      </c>
      <c r="D61" s="87" t="s">
        <v>363</v>
      </c>
      <c r="E61" s="89" t="s">
        <v>409</v>
      </c>
      <c r="F61" s="87" t="s">
        <v>350</v>
      </c>
      <c r="G61" s="65">
        <v>34810</v>
      </c>
      <c r="H61" s="75"/>
      <c r="I61" s="75"/>
      <c r="J61" s="75"/>
      <c r="K61" s="75"/>
      <c r="L61" s="75"/>
      <c r="M61" s="75"/>
    </row>
    <row r="62" spans="1:13" ht="47.25">
      <c r="A62" s="23"/>
      <c r="B62" s="39" t="s">
        <v>410</v>
      </c>
      <c r="C62" s="87" t="s">
        <v>340</v>
      </c>
      <c r="D62" s="87" t="s">
        <v>363</v>
      </c>
      <c r="E62" s="89" t="s">
        <v>411</v>
      </c>
      <c r="F62" s="87"/>
      <c r="G62" s="65">
        <f>G63</f>
        <v>348100</v>
      </c>
      <c r="H62" s="75"/>
      <c r="I62" s="75"/>
      <c r="J62" s="75"/>
      <c r="K62" s="75"/>
      <c r="L62" s="75"/>
      <c r="M62" s="75"/>
    </row>
    <row r="63" spans="1:13" ht="63">
      <c r="A63" s="23"/>
      <c r="B63" s="88" t="s">
        <v>349</v>
      </c>
      <c r="C63" s="87" t="s">
        <v>340</v>
      </c>
      <c r="D63" s="87" t="s">
        <v>363</v>
      </c>
      <c r="E63" s="89" t="s">
        <v>411</v>
      </c>
      <c r="F63" s="87" t="s">
        <v>350</v>
      </c>
      <c r="G63" s="65">
        <v>348100</v>
      </c>
      <c r="H63" s="75"/>
      <c r="I63" s="75"/>
      <c r="J63" s="75"/>
      <c r="K63" s="75"/>
      <c r="L63" s="75"/>
      <c r="M63" s="75"/>
    </row>
    <row r="64" spans="1:13" ht="47.25">
      <c r="A64" s="23"/>
      <c r="B64" s="32" t="s">
        <v>412</v>
      </c>
      <c r="C64" s="83" t="s">
        <v>340</v>
      </c>
      <c r="D64" s="83" t="s">
        <v>413</v>
      </c>
      <c r="E64" s="89"/>
      <c r="F64" s="87"/>
      <c r="G64" s="67">
        <f>G65+G71</f>
        <v>5026785.39</v>
      </c>
      <c r="H64" s="75"/>
      <c r="I64" s="75"/>
      <c r="J64" s="75"/>
      <c r="K64" s="75"/>
      <c r="L64" s="75"/>
      <c r="M64" s="75"/>
    </row>
    <row r="65" spans="1:13" ht="47.25">
      <c r="A65" s="23"/>
      <c r="B65" s="90" t="s">
        <v>414</v>
      </c>
      <c r="C65" s="83" t="s">
        <v>340</v>
      </c>
      <c r="D65" s="83" t="s">
        <v>413</v>
      </c>
      <c r="E65" s="91" t="s">
        <v>415</v>
      </c>
      <c r="F65" s="83"/>
      <c r="G65" s="67">
        <f aca="true" t="shared" si="7" ref="G65:G67">G66</f>
        <v>4262143.39</v>
      </c>
      <c r="H65" s="75"/>
      <c r="I65" s="75"/>
      <c r="J65" s="75"/>
      <c r="K65" s="75"/>
      <c r="L65" s="75"/>
      <c r="M65" s="75"/>
    </row>
    <row r="66" spans="1:13" ht="63">
      <c r="A66" s="23"/>
      <c r="B66" s="88" t="s">
        <v>416</v>
      </c>
      <c r="C66" s="87" t="s">
        <v>340</v>
      </c>
      <c r="D66" s="87" t="s">
        <v>413</v>
      </c>
      <c r="E66" s="89" t="s">
        <v>417</v>
      </c>
      <c r="F66" s="87"/>
      <c r="G66" s="65">
        <f t="shared" si="7"/>
        <v>4262143.39</v>
      </c>
      <c r="H66" s="75"/>
      <c r="I66" s="75"/>
      <c r="J66" s="75"/>
      <c r="K66" s="75"/>
      <c r="L66" s="75"/>
      <c r="M66" s="75"/>
    </row>
    <row r="67" spans="1:13" ht="31.5">
      <c r="A67" s="23"/>
      <c r="B67" s="88" t="s">
        <v>418</v>
      </c>
      <c r="C67" s="87" t="s">
        <v>340</v>
      </c>
      <c r="D67" s="87" t="s">
        <v>413</v>
      </c>
      <c r="E67" s="89" t="s">
        <v>419</v>
      </c>
      <c r="F67" s="87"/>
      <c r="G67" s="65">
        <f t="shared" si="7"/>
        <v>4262143.39</v>
      </c>
      <c r="H67" s="75"/>
      <c r="I67" s="75"/>
      <c r="J67" s="75"/>
      <c r="K67" s="75"/>
      <c r="L67" s="75"/>
      <c r="M67" s="75"/>
    </row>
    <row r="68" spans="1:13" ht="31.5">
      <c r="A68" s="23"/>
      <c r="B68" s="39" t="s">
        <v>347</v>
      </c>
      <c r="C68" s="87" t="s">
        <v>340</v>
      </c>
      <c r="D68" s="87" t="s">
        <v>413</v>
      </c>
      <c r="E68" s="89" t="s">
        <v>420</v>
      </c>
      <c r="F68" s="87"/>
      <c r="G68" s="65">
        <f>G69+G70</f>
        <v>4262143.39</v>
      </c>
      <c r="H68" s="75"/>
      <c r="I68" s="75"/>
      <c r="J68" s="75"/>
      <c r="K68" s="75"/>
      <c r="L68" s="75"/>
      <c r="M68" s="75"/>
    </row>
    <row r="69" spans="1:13" ht="63">
      <c r="A69" s="23"/>
      <c r="B69" s="45" t="s">
        <v>349</v>
      </c>
      <c r="C69" s="87" t="s">
        <v>340</v>
      </c>
      <c r="D69" s="87" t="s">
        <v>413</v>
      </c>
      <c r="E69" s="89" t="s">
        <v>420</v>
      </c>
      <c r="F69" s="87" t="s">
        <v>350</v>
      </c>
      <c r="G69" s="65">
        <v>4259141</v>
      </c>
      <c r="H69" s="75"/>
      <c r="I69" s="75"/>
      <c r="J69" s="75"/>
      <c r="K69" s="75"/>
      <c r="L69" s="75"/>
      <c r="M69" s="75"/>
    </row>
    <row r="70" spans="1:13" ht="15.75">
      <c r="A70" s="23"/>
      <c r="B70" s="88" t="s">
        <v>360</v>
      </c>
      <c r="C70" s="87" t="s">
        <v>340</v>
      </c>
      <c r="D70" s="87" t="s">
        <v>413</v>
      </c>
      <c r="E70" s="89" t="s">
        <v>420</v>
      </c>
      <c r="F70" s="87" t="s">
        <v>361</v>
      </c>
      <c r="G70" s="92">
        <v>3002.39</v>
      </c>
      <c r="H70" s="75"/>
      <c r="I70" s="75"/>
      <c r="J70" s="75"/>
      <c r="K70" s="75"/>
      <c r="L70" s="75"/>
      <c r="M70" s="75"/>
    </row>
    <row r="71" spans="1:13" ht="31.5">
      <c r="A71" s="23"/>
      <c r="B71" s="90" t="s">
        <v>421</v>
      </c>
      <c r="C71" s="83" t="s">
        <v>340</v>
      </c>
      <c r="D71" s="83" t="s">
        <v>413</v>
      </c>
      <c r="E71" s="91" t="s">
        <v>422</v>
      </c>
      <c r="F71" s="83"/>
      <c r="G71" s="93">
        <f>G72</f>
        <v>764642</v>
      </c>
      <c r="H71" s="75"/>
      <c r="I71" s="75"/>
      <c r="J71" s="75"/>
      <c r="K71" s="75"/>
      <c r="L71" s="75"/>
      <c r="M71" s="75"/>
    </row>
    <row r="72" spans="1:13" ht="31.5">
      <c r="A72" s="23"/>
      <c r="B72" s="88" t="s">
        <v>423</v>
      </c>
      <c r="C72" s="87" t="s">
        <v>340</v>
      </c>
      <c r="D72" s="87" t="s">
        <v>413</v>
      </c>
      <c r="E72" s="89" t="s">
        <v>424</v>
      </c>
      <c r="F72" s="87"/>
      <c r="G72" s="92">
        <f>G75+G73</f>
        <v>764642</v>
      </c>
      <c r="H72" s="75"/>
      <c r="I72" s="75"/>
      <c r="J72" s="75"/>
      <c r="K72" s="75"/>
      <c r="L72" s="75"/>
      <c r="M72" s="75"/>
    </row>
    <row r="73" spans="1:13" ht="31.5">
      <c r="A73" s="23"/>
      <c r="B73" s="94" t="s">
        <v>425</v>
      </c>
      <c r="C73" s="95" t="s">
        <v>340</v>
      </c>
      <c r="D73" s="87" t="s">
        <v>413</v>
      </c>
      <c r="E73" s="87" t="s">
        <v>426</v>
      </c>
      <c r="F73" s="87"/>
      <c r="G73" s="92">
        <f>G74</f>
        <v>166626</v>
      </c>
      <c r="H73" s="75"/>
      <c r="I73" s="75"/>
      <c r="J73" s="75"/>
      <c r="K73" s="75"/>
      <c r="L73" s="75"/>
      <c r="M73" s="75"/>
    </row>
    <row r="74" spans="1:13" ht="63">
      <c r="A74" s="23"/>
      <c r="B74" s="96" t="s">
        <v>349</v>
      </c>
      <c r="C74" s="95" t="s">
        <v>340</v>
      </c>
      <c r="D74" s="87" t="s">
        <v>413</v>
      </c>
      <c r="E74" s="87" t="s">
        <v>426</v>
      </c>
      <c r="F74" s="87" t="s">
        <v>350</v>
      </c>
      <c r="G74" s="92">
        <v>166626</v>
      </c>
      <c r="H74" s="75"/>
      <c r="I74" s="75"/>
      <c r="J74" s="75"/>
      <c r="K74" s="75"/>
      <c r="L74" s="75"/>
      <c r="M74" s="75"/>
    </row>
    <row r="75" spans="1:13" ht="31.5">
      <c r="A75" s="23"/>
      <c r="B75" s="53" t="s">
        <v>347</v>
      </c>
      <c r="C75" s="87" t="s">
        <v>340</v>
      </c>
      <c r="D75" s="87" t="s">
        <v>413</v>
      </c>
      <c r="E75" s="89" t="s">
        <v>427</v>
      </c>
      <c r="F75" s="87"/>
      <c r="G75" s="92">
        <f>G76</f>
        <v>598016</v>
      </c>
      <c r="H75" s="75"/>
      <c r="I75" s="75"/>
      <c r="J75" s="75"/>
      <c r="K75" s="75"/>
      <c r="L75" s="75"/>
      <c r="M75" s="75"/>
    </row>
    <row r="76" spans="1:13" ht="63">
      <c r="A76" s="23"/>
      <c r="B76" s="53" t="s">
        <v>349</v>
      </c>
      <c r="C76" s="87" t="s">
        <v>340</v>
      </c>
      <c r="D76" s="87" t="s">
        <v>413</v>
      </c>
      <c r="E76" s="89" t="s">
        <v>427</v>
      </c>
      <c r="F76" s="87" t="s">
        <v>350</v>
      </c>
      <c r="G76" s="92">
        <v>598016</v>
      </c>
      <c r="H76" s="75"/>
      <c r="I76" s="75"/>
      <c r="J76" s="75"/>
      <c r="K76" s="75"/>
      <c r="L76" s="75"/>
      <c r="M76" s="75"/>
    </row>
    <row r="77" spans="1:13" ht="15.75">
      <c r="A77" s="23"/>
      <c r="B77" s="52" t="s">
        <v>428</v>
      </c>
      <c r="C77" s="83" t="s">
        <v>340</v>
      </c>
      <c r="D77" s="83" t="s">
        <v>429</v>
      </c>
      <c r="E77" s="17"/>
      <c r="F77" s="87"/>
      <c r="G77" s="92">
        <f aca="true" t="shared" si="8" ref="G77:G80">G78</f>
        <v>696972.91</v>
      </c>
      <c r="H77" s="75"/>
      <c r="I77" s="75"/>
      <c r="J77" s="75"/>
      <c r="K77" s="75"/>
      <c r="L77" s="75"/>
      <c r="M77" s="75"/>
    </row>
    <row r="78" spans="1:13" ht="15.75">
      <c r="A78" s="23"/>
      <c r="B78" s="52" t="s">
        <v>430</v>
      </c>
      <c r="C78" s="83" t="s">
        <v>340</v>
      </c>
      <c r="D78" s="83" t="s">
        <v>429</v>
      </c>
      <c r="E78" s="29" t="s">
        <v>431</v>
      </c>
      <c r="F78" s="83"/>
      <c r="G78" s="92">
        <f t="shared" si="8"/>
        <v>696972.91</v>
      </c>
      <c r="H78" s="75"/>
      <c r="I78" s="75"/>
      <c r="J78" s="75"/>
      <c r="K78" s="75"/>
      <c r="L78" s="75"/>
      <c r="M78" s="75"/>
    </row>
    <row r="79" spans="1:13" ht="15.75">
      <c r="A79" s="23"/>
      <c r="B79" s="53" t="s">
        <v>428</v>
      </c>
      <c r="C79" s="87" t="s">
        <v>340</v>
      </c>
      <c r="D79" s="87" t="s">
        <v>429</v>
      </c>
      <c r="E79" s="17" t="s">
        <v>432</v>
      </c>
      <c r="F79" s="87"/>
      <c r="G79" s="92">
        <f t="shared" si="8"/>
        <v>696972.91</v>
      </c>
      <c r="H79" s="75"/>
      <c r="I79" s="75"/>
      <c r="J79" s="75"/>
      <c r="K79" s="75"/>
      <c r="L79" s="75"/>
      <c r="M79" s="75"/>
    </row>
    <row r="80" spans="1:13" ht="15.75">
      <c r="A80" s="23"/>
      <c r="B80" s="53" t="s">
        <v>433</v>
      </c>
      <c r="C80" s="87" t="s">
        <v>340</v>
      </c>
      <c r="D80" s="87" t="s">
        <v>429</v>
      </c>
      <c r="E80" s="17" t="s">
        <v>434</v>
      </c>
      <c r="F80" s="87"/>
      <c r="G80" s="92">
        <f t="shared" si="8"/>
        <v>696972.91</v>
      </c>
      <c r="H80" s="75"/>
      <c r="I80" s="75"/>
      <c r="J80" s="75"/>
      <c r="K80" s="75"/>
      <c r="L80" s="75"/>
      <c r="M80" s="75"/>
    </row>
    <row r="81" spans="1:13" ht="15.75">
      <c r="A81" s="23"/>
      <c r="B81" s="53" t="s">
        <v>360</v>
      </c>
      <c r="C81" s="87" t="s">
        <v>340</v>
      </c>
      <c r="D81" s="87" t="s">
        <v>429</v>
      </c>
      <c r="E81" s="17" t="s">
        <v>434</v>
      </c>
      <c r="F81" s="87" t="s">
        <v>361</v>
      </c>
      <c r="G81" s="92">
        <v>696972.91</v>
      </c>
      <c r="H81" s="75"/>
      <c r="I81" s="75"/>
      <c r="J81" s="75"/>
      <c r="K81" s="75"/>
      <c r="L81" s="75"/>
      <c r="M81" s="75"/>
    </row>
    <row r="82" spans="1:13" ht="15.75">
      <c r="A82" s="23"/>
      <c r="B82" s="52" t="s">
        <v>435</v>
      </c>
      <c r="C82" s="83" t="s">
        <v>340</v>
      </c>
      <c r="D82" s="83" t="s">
        <v>436</v>
      </c>
      <c r="E82" s="89"/>
      <c r="F82" s="87"/>
      <c r="G82" s="67">
        <f>G83+G96+G101+G114+G120+G131+G139+G106</f>
        <v>86916774.88</v>
      </c>
      <c r="H82" s="75"/>
      <c r="I82" s="75"/>
      <c r="J82" s="75"/>
      <c r="K82" s="75"/>
      <c r="L82" s="75"/>
      <c r="M82" s="75"/>
    </row>
    <row r="83" spans="1:13" ht="31.5">
      <c r="A83" s="23"/>
      <c r="B83" s="52" t="s">
        <v>437</v>
      </c>
      <c r="C83" s="83" t="s">
        <v>340</v>
      </c>
      <c r="D83" s="83" t="s">
        <v>436</v>
      </c>
      <c r="E83" s="91" t="s">
        <v>438</v>
      </c>
      <c r="F83" s="83"/>
      <c r="G83" s="67">
        <f>G84+G90</f>
        <v>6739951.75</v>
      </c>
      <c r="H83" s="75"/>
      <c r="I83" s="75"/>
      <c r="J83" s="75"/>
      <c r="K83" s="75"/>
      <c r="L83" s="75"/>
      <c r="M83" s="75"/>
    </row>
    <row r="84" spans="1:13" ht="63">
      <c r="A84" s="23"/>
      <c r="B84" s="88" t="s">
        <v>439</v>
      </c>
      <c r="C84" s="87" t="s">
        <v>340</v>
      </c>
      <c r="D84" s="87" t="s">
        <v>436</v>
      </c>
      <c r="E84" s="89" t="s">
        <v>440</v>
      </c>
      <c r="F84" s="87"/>
      <c r="G84" s="65">
        <f aca="true" t="shared" si="9" ref="G84:G85">G85</f>
        <v>4689342.75</v>
      </c>
      <c r="H84" s="75"/>
      <c r="I84" s="75"/>
      <c r="J84" s="75"/>
      <c r="K84" s="75"/>
      <c r="L84" s="75"/>
      <c r="M84" s="75"/>
    </row>
    <row r="85" spans="1:13" ht="47.25">
      <c r="A85" s="23"/>
      <c r="B85" s="88" t="s">
        <v>441</v>
      </c>
      <c r="C85" s="87" t="s">
        <v>340</v>
      </c>
      <c r="D85" s="87" t="s">
        <v>436</v>
      </c>
      <c r="E85" s="89" t="s">
        <v>442</v>
      </c>
      <c r="F85" s="87"/>
      <c r="G85" s="65">
        <f t="shared" si="9"/>
        <v>4689342.75</v>
      </c>
      <c r="H85" s="75"/>
      <c r="I85" s="75"/>
      <c r="J85" s="75"/>
      <c r="K85" s="75"/>
      <c r="L85" s="75"/>
      <c r="M85" s="75"/>
    </row>
    <row r="86" spans="1:13" ht="31.5">
      <c r="A86" s="23"/>
      <c r="B86" s="88" t="s">
        <v>443</v>
      </c>
      <c r="C86" s="87" t="s">
        <v>340</v>
      </c>
      <c r="D86" s="87" t="s">
        <v>436</v>
      </c>
      <c r="E86" s="89" t="s">
        <v>444</v>
      </c>
      <c r="F86" s="87"/>
      <c r="G86" s="65">
        <f>G87+G88+G89</f>
        <v>4689342.75</v>
      </c>
      <c r="H86" s="75"/>
      <c r="I86" s="75"/>
      <c r="J86" s="75"/>
      <c r="K86" s="75"/>
      <c r="L86" s="75"/>
      <c r="M86" s="75"/>
    </row>
    <row r="87" spans="1:13" ht="31.5">
      <c r="A87" s="23"/>
      <c r="B87" s="88" t="s">
        <v>358</v>
      </c>
      <c r="C87" s="87" t="s">
        <v>340</v>
      </c>
      <c r="D87" s="87" t="s">
        <v>436</v>
      </c>
      <c r="E87" s="89" t="s">
        <v>444</v>
      </c>
      <c r="F87" s="87" t="s">
        <v>359</v>
      </c>
      <c r="G87" s="65">
        <v>451770</v>
      </c>
      <c r="H87" s="75"/>
      <c r="I87" s="75"/>
      <c r="J87" s="75"/>
      <c r="K87" s="75"/>
      <c r="L87" s="75"/>
      <c r="M87" s="75"/>
    </row>
    <row r="88" spans="1:13" ht="15.75">
      <c r="A88" s="23"/>
      <c r="B88" s="53" t="s">
        <v>445</v>
      </c>
      <c r="C88" s="87" t="s">
        <v>340</v>
      </c>
      <c r="D88" s="87" t="s">
        <v>436</v>
      </c>
      <c r="E88" s="89" t="s">
        <v>444</v>
      </c>
      <c r="F88" s="87" t="s">
        <v>446</v>
      </c>
      <c r="G88" s="65">
        <v>4156572.75</v>
      </c>
      <c r="H88" s="75"/>
      <c r="I88" s="75"/>
      <c r="J88" s="75"/>
      <c r="K88" s="75"/>
      <c r="L88" s="75"/>
      <c r="M88" s="75"/>
    </row>
    <row r="89" spans="1:13" ht="31.5">
      <c r="A89" s="23"/>
      <c r="B89" s="53" t="s">
        <v>447</v>
      </c>
      <c r="C89" s="87" t="s">
        <v>340</v>
      </c>
      <c r="D89" s="87" t="s">
        <v>436</v>
      </c>
      <c r="E89" s="89" t="s">
        <v>444</v>
      </c>
      <c r="F89" s="87" t="s">
        <v>448</v>
      </c>
      <c r="G89" s="65">
        <v>81000</v>
      </c>
      <c r="H89" s="75"/>
      <c r="I89" s="75"/>
      <c r="J89" s="75"/>
      <c r="K89" s="75"/>
      <c r="L89" s="75"/>
      <c r="M89" s="75"/>
    </row>
    <row r="90" spans="1:13" ht="63">
      <c r="A90" s="23"/>
      <c r="B90" s="88" t="s">
        <v>449</v>
      </c>
      <c r="C90" s="87" t="s">
        <v>340</v>
      </c>
      <c r="D90" s="87" t="s">
        <v>436</v>
      </c>
      <c r="E90" s="89" t="s">
        <v>450</v>
      </c>
      <c r="F90" s="87"/>
      <c r="G90" s="65">
        <f aca="true" t="shared" si="10" ref="G90:G91">G91</f>
        <v>2050609</v>
      </c>
      <c r="H90" s="75"/>
      <c r="I90" s="75"/>
      <c r="J90" s="75"/>
      <c r="K90" s="75"/>
      <c r="L90" s="75"/>
      <c r="M90" s="75"/>
    </row>
    <row r="91" spans="1:13" ht="63">
      <c r="A91" s="23"/>
      <c r="B91" s="88" t="s">
        <v>451</v>
      </c>
      <c r="C91" s="87" t="s">
        <v>340</v>
      </c>
      <c r="D91" s="87" t="s">
        <v>436</v>
      </c>
      <c r="E91" s="89" t="s">
        <v>452</v>
      </c>
      <c r="F91" s="87"/>
      <c r="G91" s="65">
        <f t="shared" si="10"/>
        <v>2050609</v>
      </c>
      <c r="H91" s="75"/>
      <c r="I91" s="75"/>
      <c r="J91" s="75"/>
      <c r="K91" s="75"/>
      <c r="L91" s="75"/>
      <c r="M91" s="75"/>
    </row>
    <row r="92" spans="1:13" ht="47.25">
      <c r="A92" s="23"/>
      <c r="B92" s="53" t="s">
        <v>453</v>
      </c>
      <c r="C92" s="87" t="s">
        <v>340</v>
      </c>
      <c r="D92" s="87" t="s">
        <v>436</v>
      </c>
      <c r="E92" s="89" t="s">
        <v>454</v>
      </c>
      <c r="F92" s="87"/>
      <c r="G92" s="65">
        <f>G93+G94+G95</f>
        <v>2050609</v>
      </c>
      <c r="H92" s="75"/>
      <c r="I92" s="75"/>
      <c r="J92" s="75"/>
      <c r="K92" s="75"/>
      <c r="L92" s="75"/>
      <c r="M92" s="75"/>
    </row>
    <row r="93" spans="1:13" ht="31.5">
      <c r="A93" s="23"/>
      <c r="B93" s="88" t="s">
        <v>358</v>
      </c>
      <c r="C93" s="87" t="s">
        <v>340</v>
      </c>
      <c r="D93" s="87" t="s">
        <v>436</v>
      </c>
      <c r="E93" s="89" t="s">
        <v>454</v>
      </c>
      <c r="F93" s="87" t="s">
        <v>359</v>
      </c>
      <c r="G93" s="65">
        <v>1477609</v>
      </c>
      <c r="H93" s="75"/>
      <c r="I93" s="75"/>
      <c r="J93" s="75"/>
      <c r="K93" s="75"/>
      <c r="L93" s="75"/>
      <c r="M93" s="75"/>
    </row>
    <row r="94" spans="1:13" ht="15.75">
      <c r="A94" s="23"/>
      <c r="B94" s="53" t="s">
        <v>445</v>
      </c>
      <c r="C94" s="87" t="s">
        <v>340</v>
      </c>
      <c r="D94" s="87" t="s">
        <v>436</v>
      </c>
      <c r="E94" s="89" t="s">
        <v>454</v>
      </c>
      <c r="F94" s="87" t="s">
        <v>446</v>
      </c>
      <c r="G94" s="65">
        <v>493000</v>
      </c>
      <c r="H94" s="75"/>
      <c r="I94" s="75"/>
      <c r="J94" s="75"/>
      <c r="K94" s="75"/>
      <c r="L94" s="75"/>
      <c r="M94" s="75"/>
    </row>
    <row r="95" spans="1:13" ht="15.75">
      <c r="A95" s="23"/>
      <c r="B95" s="88" t="s">
        <v>360</v>
      </c>
      <c r="C95" s="87" t="s">
        <v>340</v>
      </c>
      <c r="D95" s="87" t="s">
        <v>436</v>
      </c>
      <c r="E95" s="87" t="s">
        <v>454</v>
      </c>
      <c r="F95" s="87" t="s">
        <v>361</v>
      </c>
      <c r="G95" s="65">
        <v>80000</v>
      </c>
      <c r="H95" s="75"/>
      <c r="I95" s="75"/>
      <c r="J95" s="75"/>
      <c r="K95" s="75"/>
      <c r="L95" s="75"/>
      <c r="M95"/>
    </row>
    <row r="96" spans="1:13" ht="31.5">
      <c r="A96" s="23"/>
      <c r="B96" s="90" t="s">
        <v>455</v>
      </c>
      <c r="C96" s="83" t="s">
        <v>340</v>
      </c>
      <c r="D96" s="83" t="s">
        <v>436</v>
      </c>
      <c r="E96" s="91" t="s">
        <v>373</v>
      </c>
      <c r="F96" s="87"/>
      <c r="G96" s="67">
        <f aca="true" t="shared" si="11" ref="G96:G99">G97</f>
        <v>50000</v>
      </c>
      <c r="H96" s="75"/>
      <c r="I96" s="75"/>
      <c r="J96" s="75"/>
      <c r="K96" s="75"/>
      <c r="L96" s="75"/>
      <c r="M96" s="75"/>
    </row>
    <row r="97" spans="1:13" ht="78.75">
      <c r="A97" s="23"/>
      <c r="B97" s="88" t="s">
        <v>456</v>
      </c>
      <c r="C97" s="87" t="s">
        <v>340</v>
      </c>
      <c r="D97" s="87" t="s">
        <v>436</v>
      </c>
      <c r="E97" s="89" t="s">
        <v>375</v>
      </c>
      <c r="F97" s="87"/>
      <c r="G97" s="65">
        <f t="shared" si="11"/>
        <v>50000</v>
      </c>
      <c r="H97" s="75"/>
      <c r="I97" s="75"/>
      <c r="J97" s="75"/>
      <c r="K97" s="75"/>
      <c r="L97" s="75"/>
      <c r="M97" s="75"/>
    </row>
    <row r="98" spans="1:13" ht="15.75">
      <c r="A98" s="23"/>
      <c r="B98" s="88" t="s">
        <v>457</v>
      </c>
      <c r="C98" s="87" t="s">
        <v>340</v>
      </c>
      <c r="D98" s="87" t="s">
        <v>436</v>
      </c>
      <c r="E98" s="89" t="s">
        <v>458</v>
      </c>
      <c r="F98" s="87"/>
      <c r="G98" s="65">
        <f t="shared" si="11"/>
        <v>50000</v>
      </c>
      <c r="H98" s="75"/>
      <c r="I98" s="75"/>
      <c r="J98" s="75"/>
      <c r="K98" s="75"/>
      <c r="L98" s="75"/>
      <c r="M98" s="75"/>
    </row>
    <row r="99" spans="1:13" ht="31.5">
      <c r="A99" s="23"/>
      <c r="B99" s="88" t="s">
        <v>459</v>
      </c>
      <c r="C99" s="87" t="s">
        <v>340</v>
      </c>
      <c r="D99" s="87" t="s">
        <v>436</v>
      </c>
      <c r="E99" s="89" t="s">
        <v>460</v>
      </c>
      <c r="F99" s="87"/>
      <c r="G99" s="65">
        <f t="shared" si="11"/>
        <v>50000</v>
      </c>
      <c r="H99" s="75"/>
      <c r="I99" s="75"/>
      <c r="J99" s="75"/>
      <c r="K99" s="75"/>
      <c r="L99" s="75"/>
      <c r="M99" s="75"/>
    </row>
    <row r="100" spans="1:13" ht="31.5">
      <c r="A100" s="23"/>
      <c r="B100" s="88" t="s">
        <v>358</v>
      </c>
      <c r="C100" s="87" t="s">
        <v>340</v>
      </c>
      <c r="D100" s="87" t="s">
        <v>436</v>
      </c>
      <c r="E100" s="89" t="s">
        <v>460</v>
      </c>
      <c r="F100" s="87" t="s">
        <v>359</v>
      </c>
      <c r="G100" s="65">
        <v>50000</v>
      </c>
      <c r="H100" s="75"/>
      <c r="I100" s="75"/>
      <c r="J100" s="75"/>
      <c r="K100" s="75"/>
      <c r="L100" s="75"/>
      <c r="M100" s="75"/>
    </row>
    <row r="101" spans="1:13" ht="63">
      <c r="A101" s="23"/>
      <c r="B101" s="36" t="s">
        <v>461</v>
      </c>
      <c r="C101" s="83" t="s">
        <v>340</v>
      </c>
      <c r="D101" s="83" t="s">
        <v>436</v>
      </c>
      <c r="E101" s="91" t="s">
        <v>462</v>
      </c>
      <c r="F101" s="83"/>
      <c r="G101" s="67">
        <f aca="true" t="shared" si="12" ref="G101:G104">G102</f>
        <v>96000</v>
      </c>
      <c r="H101" s="75"/>
      <c r="I101" s="75"/>
      <c r="J101" s="75"/>
      <c r="K101" s="75"/>
      <c r="L101" s="75"/>
      <c r="M101" s="75"/>
    </row>
    <row r="102" spans="1:13" ht="78.75">
      <c r="A102" s="23"/>
      <c r="B102" s="88" t="s">
        <v>463</v>
      </c>
      <c r="C102" s="87" t="s">
        <v>340</v>
      </c>
      <c r="D102" s="87" t="s">
        <v>436</v>
      </c>
      <c r="E102" s="89" t="s">
        <v>464</v>
      </c>
      <c r="F102" s="87"/>
      <c r="G102" s="65">
        <f t="shared" si="12"/>
        <v>96000</v>
      </c>
      <c r="H102" s="75"/>
      <c r="I102" s="75"/>
      <c r="J102" s="75"/>
      <c r="K102" s="75"/>
      <c r="L102" s="75"/>
      <c r="M102" s="75"/>
    </row>
    <row r="103" spans="1:13" ht="47.25">
      <c r="A103" s="23"/>
      <c r="B103" s="88" t="s">
        <v>465</v>
      </c>
      <c r="C103" s="87" t="s">
        <v>340</v>
      </c>
      <c r="D103" s="87" t="s">
        <v>436</v>
      </c>
      <c r="E103" s="89" t="s">
        <v>466</v>
      </c>
      <c r="F103" s="87"/>
      <c r="G103" s="65">
        <f t="shared" si="12"/>
        <v>96000</v>
      </c>
      <c r="H103" s="75"/>
      <c r="I103" s="75"/>
      <c r="J103" s="75"/>
      <c r="K103" s="75"/>
      <c r="L103" s="75"/>
      <c r="M103" s="75"/>
    </row>
    <row r="104" spans="1:13" ht="31.5">
      <c r="A104" s="23"/>
      <c r="B104" s="53" t="s">
        <v>467</v>
      </c>
      <c r="C104" s="87" t="s">
        <v>340</v>
      </c>
      <c r="D104" s="87" t="s">
        <v>436</v>
      </c>
      <c r="E104" s="86" t="s">
        <v>468</v>
      </c>
      <c r="F104" s="87"/>
      <c r="G104" s="65">
        <f t="shared" si="12"/>
        <v>96000</v>
      </c>
      <c r="H104" s="75"/>
      <c r="I104" s="75"/>
      <c r="J104" s="75"/>
      <c r="K104" s="75"/>
      <c r="L104" s="75"/>
      <c r="M104" s="75"/>
    </row>
    <row r="105" spans="1:13" ht="31.5">
      <c r="A105" s="23"/>
      <c r="B105" s="88" t="s">
        <v>358</v>
      </c>
      <c r="C105" s="87" t="s">
        <v>340</v>
      </c>
      <c r="D105" s="87" t="s">
        <v>436</v>
      </c>
      <c r="E105" s="86" t="s">
        <v>468</v>
      </c>
      <c r="F105" s="87" t="s">
        <v>359</v>
      </c>
      <c r="G105" s="65">
        <v>96000</v>
      </c>
      <c r="H105" s="75"/>
      <c r="I105" s="75"/>
      <c r="J105" s="75"/>
      <c r="K105" s="75"/>
      <c r="L105" s="75"/>
      <c r="M105" s="75"/>
    </row>
    <row r="106" spans="1:13" ht="47.25">
      <c r="A106" s="23"/>
      <c r="B106" s="36" t="s">
        <v>469</v>
      </c>
      <c r="C106" s="83" t="s">
        <v>340</v>
      </c>
      <c r="D106" s="83" t="s">
        <v>436</v>
      </c>
      <c r="E106" s="79" t="s">
        <v>381</v>
      </c>
      <c r="F106" s="83"/>
      <c r="G106" s="67">
        <f>G107</f>
        <v>1152000</v>
      </c>
      <c r="H106" s="75"/>
      <c r="I106" s="75"/>
      <c r="J106" s="75"/>
      <c r="K106" s="75"/>
      <c r="L106" s="75"/>
      <c r="M106" s="75"/>
    </row>
    <row r="107" spans="1:13" ht="63">
      <c r="A107" s="23"/>
      <c r="B107" s="88" t="s">
        <v>470</v>
      </c>
      <c r="C107" s="87" t="s">
        <v>340</v>
      </c>
      <c r="D107" s="87" t="s">
        <v>436</v>
      </c>
      <c r="E107" s="86" t="s">
        <v>471</v>
      </c>
      <c r="F107" s="87"/>
      <c r="G107" s="65">
        <f>G108+G111</f>
        <v>1152000</v>
      </c>
      <c r="H107" s="75"/>
      <c r="I107" s="75"/>
      <c r="J107" s="75"/>
      <c r="K107" s="75"/>
      <c r="L107" s="75"/>
      <c r="M107" s="75"/>
    </row>
    <row r="108" spans="1:13" ht="15.75">
      <c r="A108" s="23"/>
      <c r="B108" s="88" t="s">
        <v>472</v>
      </c>
      <c r="C108" s="87" t="s">
        <v>340</v>
      </c>
      <c r="D108" s="87" t="s">
        <v>436</v>
      </c>
      <c r="E108" s="86" t="s">
        <v>473</v>
      </c>
      <c r="F108" s="87"/>
      <c r="G108" s="65">
        <f aca="true" t="shared" si="13" ref="G108:G109">G109</f>
        <v>1020000</v>
      </c>
      <c r="H108" s="75"/>
      <c r="I108" s="75"/>
      <c r="J108" s="75"/>
      <c r="K108" s="75"/>
      <c r="L108" s="75"/>
      <c r="M108" s="75"/>
    </row>
    <row r="109" spans="1:13" ht="31.5">
      <c r="A109" s="23"/>
      <c r="B109" s="88" t="s">
        <v>474</v>
      </c>
      <c r="C109" s="87" t="s">
        <v>340</v>
      </c>
      <c r="D109" s="87" t="s">
        <v>436</v>
      </c>
      <c r="E109" s="86" t="s">
        <v>475</v>
      </c>
      <c r="F109" s="87"/>
      <c r="G109" s="65">
        <f t="shared" si="13"/>
        <v>1020000</v>
      </c>
      <c r="H109" s="75"/>
      <c r="I109" s="75"/>
      <c r="J109" s="75"/>
      <c r="K109" s="75"/>
      <c r="L109" s="75"/>
      <c r="M109" s="75"/>
    </row>
    <row r="110" spans="1:13" ht="31.5">
      <c r="A110" s="23"/>
      <c r="B110" s="88" t="s">
        <v>358</v>
      </c>
      <c r="C110" s="87" t="s">
        <v>340</v>
      </c>
      <c r="D110" s="87" t="s">
        <v>436</v>
      </c>
      <c r="E110" s="86" t="s">
        <v>475</v>
      </c>
      <c r="F110" s="87" t="s">
        <v>359</v>
      </c>
      <c r="G110" s="97">
        <v>1020000</v>
      </c>
      <c r="H110" s="75"/>
      <c r="I110" s="75"/>
      <c r="J110" s="75"/>
      <c r="K110" s="75"/>
      <c r="L110" s="75"/>
      <c r="M110" s="75"/>
    </row>
    <row r="111" spans="1:13" ht="31.5">
      <c r="A111" s="23"/>
      <c r="B111" s="88" t="s">
        <v>476</v>
      </c>
      <c r="C111" s="87" t="s">
        <v>340</v>
      </c>
      <c r="D111" s="87" t="s">
        <v>436</v>
      </c>
      <c r="E111" s="17" t="s">
        <v>477</v>
      </c>
      <c r="F111" s="98"/>
      <c r="G111" s="97">
        <f aca="true" t="shared" si="14" ref="G111:G112">G112</f>
        <v>132000</v>
      </c>
      <c r="H111" s="75"/>
      <c r="I111" s="75"/>
      <c r="J111" s="75"/>
      <c r="K111" s="75"/>
      <c r="L111" s="75"/>
      <c r="M111"/>
    </row>
    <row r="112" spans="1:13" ht="31.5">
      <c r="A112" s="23"/>
      <c r="B112" s="88" t="s">
        <v>474</v>
      </c>
      <c r="C112" s="87" t="s">
        <v>340</v>
      </c>
      <c r="D112" s="87" t="s">
        <v>436</v>
      </c>
      <c r="E112" s="17" t="s">
        <v>478</v>
      </c>
      <c r="F112" s="98"/>
      <c r="G112" s="97">
        <f t="shared" si="14"/>
        <v>132000</v>
      </c>
      <c r="H112" s="75"/>
      <c r="I112" s="75"/>
      <c r="J112" s="75"/>
      <c r="K112" s="75"/>
      <c r="L112" s="75"/>
      <c r="M112"/>
    </row>
    <row r="113" spans="1:13" ht="31.5">
      <c r="A113" s="23"/>
      <c r="B113" s="88" t="s">
        <v>358</v>
      </c>
      <c r="C113" s="87" t="s">
        <v>340</v>
      </c>
      <c r="D113" s="87" t="s">
        <v>436</v>
      </c>
      <c r="E113" s="17" t="s">
        <v>479</v>
      </c>
      <c r="F113" s="99" t="s">
        <v>359</v>
      </c>
      <c r="G113" s="65">
        <v>132000</v>
      </c>
      <c r="H113" s="75"/>
      <c r="I113" s="75"/>
      <c r="J113" s="75"/>
      <c r="K113" s="75"/>
      <c r="L113"/>
      <c r="M113"/>
    </row>
    <row r="114" spans="1:13" ht="47.25">
      <c r="A114" s="23"/>
      <c r="B114" s="90" t="s">
        <v>480</v>
      </c>
      <c r="C114" s="83" t="s">
        <v>340</v>
      </c>
      <c r="D114" s="83" t="s">
        <v>436</v>
      </c>
      <c r="E114" s="79" t="s">
        <v>481</v>
      </c>
      <c r="F114" s="83"/>
      <c r="G114" s="100">
        <f aca="true" t="shared" si="15" ref="G114:G116">G115</f>
        <v>2723916.25</v>
      </c>
      <c r="H114" s="75"/>
      <c r="I114" s="75"/>
      <c r="J114" s="75"/>
      <c r="K114" s="75"/>
      <c r="L114" s="75"/>
      <c r="M114" s="75"/>
    </row>
    <row r="115" spans="1:13" ht="78.75">
      <c r="A115" s="23"/>
      <c r="B115" s="88" t="s">
        <v>482</v>
      </c>
      <c r="C115" s="87" t="s">
        <v>340</v>
      </c>
      <c r="D115" s="87" t="s">
        <v>436</v>
      </c>
      <c r="E115" s="86" t="s">
        <v>483</v>
      </c>
      <c r="F115" s="87"/>
      <c r="G115" s="65">
        <f t="shared" si="15"/>
        <v>2723916.25</v>
      </c>
      <c r="H115" s="75"/>
      <c r="I115" s="75"/>
      <c r="J115" s="75"/>
      <c r="K115" s="75"/>
      <c r="L115" s="75"/>
      <c r="M115" s="75"/>
    </row>
    <row r="116" spans="1:13" ht="47.25">
      <c r="A116" s="23"/>
      <c r="B116" s="88" t="s">
        <v>484</v>
      </c>
      <c r="C116" s="87" t="s">
        <v>340</v>
      </c>
      <c r="D116" s="87" t="s">
        <v>436</v>
      </c>
      <c r="E116" s="86" t="s">
        <v>485</v>
      </c>
      <c r="F116" s="87"/>
      <c r="G116" s="65">
        <f t="shared" si="15"/>
        <v>2723916.25</v>
      </c>
      <c r="H116" s="75"/>
      <c r="I116" s="75"/>
      <c r="J116" s="75"/>
      <c r="K116" s="75"/>
      <c r="L116" s="75"/>
      <c r="M116" s="75"/>
    </row>
    <row r="117" spans="1:13" ht="47.25">
      <c r="A117" s="23"/>
      <c r="B117" s="88" t="s">
        <v>486</v>
      </c>
      <c r="C117" s="87" t="s">
        <v>340</v>
      </c>
      <c r="D117" s="87" t="s">
        <v>436</v>
      </c>
      <c r="E117" s="86" t="s">
        <v>487</v>
      </c>
      <c r="F117" s="87"/>
      <c r="G117" s="65">
        <f>G118+G119</f>
        <v>2723916.25</v>
      </c>
      <c r="H117" s="75"/>
      <c r="I117" s="75"/>
      <c r="J117" s="75"/>
      <c r="K117" s="75"/>
      <c r="L117" s="75"/>
      <c r="M117" s="75"/>
    </row>
    <row r="118" spans="1:13" ht="31.5">
      <c r="A118" s="23"/>
      <c r="B118" s="88" t="s">
        <v>358</v>
      </c>
      <c r="C118" s="87" t="s">
        <v>340</v>
      </c>
      <c r="D118" s="87" t="s">
        <v>436</v>
      </c>
      <c r="E118" s="86" t="s">
        <v>487</v>
      </c>
      <c r="F118" s="87" t="s">
        <v>359</v>
      </c>
      <c r="G118" s="65">
        <v>50000</v>
      </c>
      <c r="H118" s="75"/>
      <c r="I118" s="75"/>
      <c r="J118" s="75"/>
      <c r="K118" s="75"/>
      <c r="L118" s="75"/>
      <c r="M118" s="75"/>
    </row>
    <row r="119" spans="1:13" ht="15.75">
      <c r="A119" s="23"/>
      <c r="B119" s="88" t="s">
        <v>360</v>
      </c>
      <c r="C119" s="87" t="s">
        <v>340</v>
      </c>
      <c r="D119" s="87" t="s">
        <v>436</v>
      </c>
      <c r="E119" s="86" t="s">
        <v>487</v>
      </c>
      <c r="F119" s="87" t="s">
        <v>361</v>
      </c>
      <c r="G119" s="65">
        <v>2673916.25</v>
      </c>
      <c r="H119" s="75"/>
      <c r="I119" s="75"/>
      <c r="J119" s="75"/>
      <c r="K119" s="75"/>
      <c r="L119" s="75"/>
      <c r="M119" s="75"/>
    </row>
    <row r="120" spans="1:13" ht="63">
      <c r="A120" s="23"/>
      <c r="B120" s="52" t="s">
        <v>488</v>
      </c>
      <c r="C120" s="83" t="s">
        <v>340</v>
      </c>
      <c r="D120" s="83" t="s">
        <v>436</v>
      </c>
      <c r="E120" s="91" t="s">
        <v>489</v>
      </c>
      <c r="F120" s="87"/>
      <c r="G120" s="67">
        <f aca="true" t="shared" si="16" ref="G120:G121">G121</f>
        <v>57267911.01</v>
      </c>
      <c r="H120" s="75"/>
      <c r="I120" s="75"/>
      <c r="J120" s="75"/>
      <c r="K120" s="75"/>
      <c r="L120" s="75"/>
      <c r="M120" s="75"/>
    </row>
    <row r="121" spans="1:13" ht="126">
      <c r="A121" s="23"/>
      <c r="B121" s="53" t="s">
        <v>490</v>
      </c>
      <c r="C121" s="87" t="s">
        <v>340</v>
      </c>
      <c r="D121" s="87" t="s">
        <v>436</v>
      </c>
      <c r="E121" s="89" t="s">
        <v>491</v>
      </c>
      <c r="F121" s="87"/>
      <c r="G121" s="65">
        <f t="shared" si="16"/>
        <v>57267911.01</v>
      </c>
      <c r="H121" s="75"/>
      <c r="I121" s="75"/>
      <c r="J121" s="75"/>
      <c r="K121" s="75"/>
      <c r="L121" s="75"/>
      <c r="M121" s="75"/>
    </row>
    <row r="122" spans="1:13" ht="31.5">
      <c r="A122" s="23"/>
      <c r="B122" s="53" t="s">
        <v>492</v>
      </c>
      <c r="C122" s="87" t="s">
        <v>340</v>
      </c>
      <c r="D122" s="87" t="s">
        <v>436</v>
      </c>
      <c r="E122" s="89" t="s">
        <v>493</v>
      </c>
      <c r="F122" s="87"/>
      <c r="G122" s="65">
        <f>G127+G125+G123</f>
        <v>57267911.01</v>
      </c>
      <c r="H122" s="75"/>
      <c r="I122" s="75"/>
      <c r="J122" s="75"/>
      <c r="K122" s="75"/>
      <c r="L122" s="75"/>
      <c r="M122" s="75"/>
    </row>
    <row r="123" spans="1:13" ht="47.25">
      <c r="A123" s="23"/>
      <c r="B123" s="39" t="s">
        <v>494</v>
      </c>
      <c r="C123" s="87" t="s">
        <v>340</v>
      </c>
      <c r="D123" s="87" t="s">
        <v>436</v>
      </c>
      <c r="E123" s="87" t="s">
        <v>495</v>
      </c>
      <c r="F123" s="87"/>
      <c r="G123" s="65">
        <f>G124</f>
        <v>92783</v>
      </c>
      <c r="H123" s="75"/>
      <c r="I123" s="75"/>
      <c r="J123" s="75"/>
      <c r="K123" s="75"/>
      <c r="L123" s="75"/>
      <c r="M123" s="75"/>
    </row>
    <row r="124" spans="1:13" ht="63">
      <c r="A124" s="23"/>
      <c r="B124" s="88" t="s">
        <v>349</v>
      </c>
      <c r="C124" s="87" t="s">
        <v>340</v>
      </c>
      <c r="D124" s="87" t="s">
        <v>436</v>
      </c>
      <c r="E124" s="87" t="s">
        <v>495</v>
      </c>
      <c r="F124" s="87" t="s">
        <v>350</v>
      </c>
      <c r="G124" s="65">
        <v>92783</v>
      </c>
      <c r="H124" s="75"/>
      <c r="I124" s="75"/>
      <c r="J124" s="75"/>
      <c r="K124" s="75"/>
      <c r="L124" s="75"/>
      <c r="M124" s="75"/>
    </row>
    <row r="125" spans="1:13" ht="31.5">
      <c r="A125" s="23"/>
      <c r="B125" s="88" t="s">
        <v>496</v>
      </c>
      <c r="C125" s="87" t="s">
        <v>340</v>
      </c>
      <c r="D125" s="87" t="s">
        <v>436</v>
      </c>
      <c r="E125" s="89" t="s">
        <v>497</v>
      </c>
      <c r="F125" s="87"/>
      <c r="G125" s="65">
        <f>G126</f>
        <v>286300</v>
      </c>
      <c r="H125" s="75"/>
      <c r="I125" s="75"/>
      <c r="J125" s="75"/>
      <c r="K125" s="75"/>
      <c r="L125" s="75"/>
      <c r="M125" s="75"/>
    </row>
    <row r="126" spans="1:13" ht="63">
      <c r="A126" s="23"/>
      <c r="B126" s="88" t="s">
        <v>349</v>
      </c>
      <c r="C126" s="87" t="s">
        <v>340</v>
      </c>
      <c r="D126" s="87" t="s">
        <v>436</v>
      </c>
      <c r="E126" s="89" t="s">
        <v>497</v>
      </c>
      <c r="F126" s="87" t="s">
        <v>350</v>
      </c>
      <c r="G126" s="65">
        <v>286300</v>
      </c>
      <c r="H126" s="75"/>
      <c r="I126" s="75"/>
      <c r="J126" s="75"/>
      <c r="K126" s="75"/>
      <c r="L126" s="75"/>
      <c r="M126" s="75"/>
    </row>
    <row r="127" spans="1:13" ht="31.5">
      <c r="A127" s="23"/>
      <c r="B127" s="53" t="s">
        <v>498</v>
      </c>
      <c r="C127" s="87" t="s">
        <v>340</v>
      </c>
      <c r="D127" s="87" t="s">
        <v>436</v>
      </c>
      <c r="E127" s="89" t="s">
        <v>499</v>
      </c>
      <c r="F127" s="87"/>
      <c r="G127" s="65">
        <f>G128+G129+G130</f>
        <v>56888828.01</v>
      </c>
      <c r="H127" s="75"/>
      <c r="I127" s="75"/>
      <c r="J127" s="75"/>
      <c r="K127" s="75"/>
      <c r="L127" s="75"/>
      <c r="M127" s="75"/>
    </row>
    <row r="128" spans="1:13" ht="63">
      <c r="A128" s="23"/>
      <c r="B128" s="88" t="s">
        <v>396</v>
      </c>
      <c r="C128" s="87" t="s">
        <v>340</v>
      </c>
      <c r="D128" s="87" t="s">
        <v>436</v>
      </c>
      <c r="E128" s="89" t="s">
        <v>499</v>
      </c>
      <c r="F128" s="87" t="s">
        <v>500</v>
      </c>
      <c r="G128" s="65">
        <v>28630963.4</v>
      </c>
      <c r="H128" s="75"/>
      <c r="I128" s="75"/>
      <c r="J128" s="75"/>
      <c r="K128" s="75"/>
      <c r="L128" s="75"/>
      <c r="M128" s="75"/>
    </row>
    <row r="129" spans="1:13" ht="31.5">
      <c r="A129" s="23"/>
      <c r="B129" s="88" t="s">
        <v>358</v>
      </c>
      <c r="C129" s="87" t="s">
        <v>340</v>
      </c>
      <c r="D129" s="87" t="s">
        <v>436</v>
      </c>
      <c r="E129" s="89" t="s">
        <v>499</v>
      </c>
      <c r="F129" s="87" t="s">
        <v>359</v>
      </c>
      <c r="G129" s="65">
        <v>26135499.61</v>
      </c>
      <c r="H129" s="75"/>
      <c r="I129" s="75"/>
      <c r="J129" s="75"/>
      <c r="K129" s="75"/>
      <c r="L129" s="75"/>
      <c r="M129" s="75"/>
    </row>
    <row r="130" spans="1:13" ht="15.75">
      <c r="A130" s="23"/>
      <c r="B130" s="88" t="s">
        <v>360</v>
      </c>
      <c r="C130" s="87" t="s">
        <v>340</v>
      </c>
      <c r="D130" s="87" t="s">
        <v>436</v>
      </c>
      <c r="E130" s="89" t="s">
        <v>499</v>
      </c>
      <c r="F130" s="87" t="s">
        <v>361</v>
      </c>
      <c r="G130" s="65">
        <v>2122365</v>
      </c>
      <c r="H130" s="75"/>
      <c r="I130" s="75"/>
      <c r="J130" s="75"/>
      <c r="K130" s="75"/>
      <c r="L130" s="75"/>
      <c r="M130" s="75"/>
    </row>
    <row r="131" spans="1:13" ht="31.5">
      <c r="A131" s="23"/>
      <c r="B131" s="90" t="s">
        <v>501</v>
      </c>
      <c r="C131" s="83" t="s">
        <v>340</v>
      </c>
      <c r="D131" s="83" t="s">
        <v>436</v>
      </c>
      <c r="E131" s="91" t="s">
        <v>502</v>
      </c>
      <c r="F131" s="87"/>
      <c r="G131" s="67">
        <f>G132</f>
        <v>17625995.87</v>
      </c>
      <c r="H131" s="75"/>
      <c r="I131" s="75"/>
      <c r="J131" s="75"/>
      <c r="K131" s="75"/>
      <c r="L131" s="75"/>
      <c r="M131" s="75"/>
    </row>
    <row r="132" spans="1:13" ht="31.5">
      <c r="A132" s="23"/>
      <c r="B132" s="88" t="s">
        <v>503</v>
      </c>
      <c r="C132" s="87" t="s">
        <v>340</v>
      </c>
      <c r="D132" s="87" t="s">
        <v>504</v>
      </c>
      <c r="E132" s="89" t="s">
        <v>505</v>
      </c>
      <c r="F132" s="87"/>
      <c r="G132" s="65">
        <f>G135+G133</f>
        <v>17625995.87</v>
      </c>
      <c r="H132" s="75"/>
      <c r="I132" s="75"/>
      <c r="J132" s="75"/>
      <c r="K132" s="75"/>
      <c r="L132" s="75"/>
      <c r="M132" s="75"/>
    </row>
    <row r="133" spans="1:13" ht="47.25">
      <c r="A133" s="23"/>
      <c r="B133" s="88" t="s">
        <v>506</v>
      </c>
      <c r="C133" s="87" t="s">
        <v>340</v>
      </c>
      <c r="D133" s="87" t="s">
        <v>436</v>
      </c>
      <c r="E133" s="89" t="s">
        <v>507</v>
      </c>
      <c r="F133" s="87"/>
      <c r="G133" s="65">
        <f>G134</f>
        <v>2736500</v>
      </c>
      <c r="H133" s="75"/>
      <c r="I133" s="75"/>
      <c r="J133" s="75"/>
      <c r="K133" s="75"/>
      <c r="L133" s="75"/>
      <c r="M133" s="75"/>
    </row>
    <row r="134" spans="1:13" ht="15.75">
      <c r="A134" s="23"/>
      <c r="B134" s="88" t="s">
        <v>508</v>
      </c>
      <c r="C134" s="87" t="s">
        <v>340</v>
      </c>
      <c r="D134" s="87" t="s">
        <v>436</v>
      </c>
      <c r="E134" s="89" t="s">
        <v>507</v>
      </c>
      <c r="F134" s="87" t="s">
        <v>509</v>
      </c>
      <c r="G134" s="65">
        <v>2736500</v>
      </c>
      <c r="H134" s="75"/>
      <c r="I134" s="75"/>
      <c r="J134" s="75"/>
      <c r="K134" s="75"/>
      <c r="L134" s="75"/>
      <c r="M134" s="75"/>
    </row>
    <row r="135" spans="1:13" ht="31.5">
      <c r="A135" s="23"/>
      <c r="B135" s="88" t="s">
        <v>510</v>
      </c>
      <c r="C135" s="87" t="s">
        <v>511</v>
      </c>
      <c r="D135" s="87" t="s">
        <v>504</v>
      </c>
      <c r="E135" s="89" t="s">
        <v>512</v>
      </c>
      <c r="F135" s="87"/>
      <c r="G135" s="65">
        <f>G137+G136+G138</f>
        <v>14889495.870000001</v>
      </c>
      <c r="H135" s="75"/>
      <c r="I135" s="75"/>
      <c r="J135" s="75"/>
      <c r="K135" s="75"/>
      <c r="L135" s="75"/>
      <c r="M135" s="75"/>
    </row>
    <row r="136" spans="1:13" ht="31.5">
      <c r="A136" s="23"/>
      <c r="B136" s="88" t="s">
        <v>358</v>
      </c>
      <c r="C136" s="87" t="s">
        <v>340</v>
      </c>
      <c r="D136" s="87" t="s">
        <v>436</v>
      </c>
      <c r="E136" s="89" t="s">
        <v>512</v>
      </c>
      <c r="F136" s="87" t="s">
        <v>359</v>
      </c>
      <c r="G136" s="65">
        <v>4427923.73</v>
      </c>
      <c r="H136" s="75"/>
      <c r="I136" s="75"/>
      <c r="J136" s="75"/>
      <c r="K136" s="75"/>
      <c r="L136" s="75"/>
      <c r="M136" s="75"/>
    </row>
    <row r="137" spans="1:13" ht="15.75">
      <c r="A137" s="23"/>
      <c r="B137" s="53" t="s">
        <v>445</v>
      </c>
      <c r="C137" s="87" t="s">
        <v>340</v>
      </c>
      <c r="D137" s="87" t="s">
        <v>436</v>
      </c>
      <c r="E137" s="89" t="s">
        <v>512</v>
      </c>
      <c r="F137" s="87" t="s">
        <v>446</v>
      </c>
      <c r="G137" s="65">
        <v>106600</v>
      </c>
      <c r="H137" s="75"/>
      <c r="I137" s="75"/>
      <c r="J137" s="75"/>
      <c r="K137" s="75"/>
      <c r="L137" s="75"/>
      <c r="M137" s="75"/>
    </row>
    <row r="138" spans="1:13" ht="15.75">
      <c r="A138" s="23"/>
      <c r="B138" s="88" t="s">
        <v>360</v>
      </c>
      <c r="C138" s="87" t="s">
        <v>340</v>
      </c>
      <c r="D138" s="87" t="s">
        <v>436</v>
      </c>
      <c r="E138" s="89" t="s">
        <v>512</v>
      </c>
      <c r="F138" s="87" t="s">
        <v>361</v>
      </c>
      <c r="G138" s="65">
        <v>10354972.14</v>
      </c>
      <c r="H138" s="75"/>
      <c r="I138" s="75"/>
      <c r="J138" s="75"/>
      <c r="K138" s="75"/>
      <c r="L138" s="75"/>
      <c r="M138" s="75"/>
    </row>
    <row r="139" spans="1:13" ht="31.5">
      <c r="A139" s="23"/>
      <c r="B139" s="36" t="s">
        <v>404</v>
      </c>
      <c r="C139" s="83" t="s">
        <v>340</v>
      </c>
      <c r="D139" s="83" t="s">
        <v>436</v>
      </c>
      <c r="E139" s="91" t="s">
        <v>405</v>
      </c>
      <c r="F139" s="83"/>
      <c r="G139" s="67">
        <f>G140</f>
        <v>1261000</v>
      </c>
      <c r="H139" s="75"/>
      <c r="I139" s="75"/>
      <c r="J139" s="75"/>
      <c r="K139" s="75"/>
      <c r="L139" s="75"/>
      <c r="M139" s="75"/>
    </row>
    <row r="140" spans="1:13" ht="15.75">
      <c r="A140" s="23"/>
      <c r="B140" s="45" t="s">
        <v>513</v>
      </c>
      <c r="C140" s="87" t="s">
        <v>340</v>
      </c>
      <c r="D140" s="87" t="s">
        <v>436</v>
      </c>
      <c r="E140" s="17" t="s">
        <v>514</v>
      </c>
      <c r="F140" s="87"/>
      <c r="G140" s="65">
        <f>G141+G142</f>
        <v>1261000</v>
      </c>
      <c r="H140" s="75"/>
      <c r="I140" s="75"/>
      <c r="J140" s="75"/>
      <c r="K140" s="75"/>
      <c r="L140" s="75"/>
      <c r="M140" s="75"/>
    </row>
    <row r="141" spans="1:13" ht="63">
      <c r="A141" s="23"/>
      <c r="B141" s="39" t="s">
        <v>349</v>
      </c>
      <c r="C141" s="87" t="s">
        <v>511</v>
      </c>
      <c r="D141" s="87" t="s">
        <v>436</v>
      </c>
      <c r="E141" s="17" t="s">
        <v>514</v>
      </c>
      <c r="F141" s="87" t="s">
        <v>350</v>
      </c>
      <c r="G141" s="65">
        <v>1183481.97</v>
      </c>
      <c r="H141" s="75"/>
      <c r="I141" s="75"/>
      <c r="J141" s="75"/>
      <c r="K141" s="75"/>
      <c r="L141" s="75"/>
      <c r="M141" s="75"/>
    </row>
    <row r="142" spans="1:13" ht="31.5">
      <c r="A142" s="23"/>
      <c r="B142" s="88" t="s">
        <v>358</v>
      </c>
      <c r="C142" s="87" t="s">
        <v>340</v>
      </c>
      <c r="D142" s="87" t="s">
        <v>436</v>
      </c>
      <c r="E142" s="17" t="s">
        <v>514</v>
      </c>
      <c r="F142" s="87" t="s">
        <v>359</v>
      </c>
      <c r="G142" s="65">
        <v>77518.03</v>
      </c>
      <c r="H142" s="75"/>
      <c r="I142" s="75"/>
      <c r="J142" s="75"/>
      <c r="K142" s="75"/>
      <c r="L142" s="75"/>
      <c r="M142" s="75"/>
    </row>
    <row r="143" spans="1:13" ht="31.5">
      <c r="A143" s="23"/>
      <c r="B143" s="101" t="s">
        <v>515</v>
      </c>
      <c r="C143" s="102" t="s">
        <v>352</v>
      </c>
      <c r="D143" s="102"/>
      <c r="E143" s="91"/>
      <c r="F143" s="87"/>
      <c r="G143" s="67">
        <f aca="true" t="shared" si="17" ref="G143:G146">G144</f>
        <v>3712558</v>
      </c>
      <c r="H143" s="75"/>
      <c r="I143" s="75"/>
      <c r="J143" s="75"/>
      <c r="K143" s="75"/>
      <c r="L143" s="75"/>
      <c r="M143" s="75"/>
    </row>
    <row r="144" spans="1:13" ht="63">
      <c r="A144" s="23"/>
      <c r="B144" s="52" t="s">
        <v>516</v>
      </c>
      <c r="C144" s="83" t="s">
        <v>352</v>
      </c>
      <c r="D144" s="83" t="s">
        <v>517</v>
      </c>
      <c r="E144" s="83" t="s">
        <v>518</v>
      </c>
      <c r="F144" s="83"/>
      <c r="G144" s="67">
        <f t="shared" si="17"/>
        <v>3712558</v>
      </c>
      <c r="H144" s="75"/>
      <c r="I144" s="75"/>
      <c r="J144" s="75"/>
      <c r="K144" s="75"/>
      <c r="L144" s="75"/>
      <c r="M144" s="75"/>
    </row>
    <row r="145" spans="1:13" ht="110.25">
      <c r="A145" s="23"/>
      <c r="B145" s="53" t="s">
        <v>519</v>
      </c>
      <c r="C145" s="87" t="s">
        <v>352</v>
      </c>
      <c r="D145" s="87" t="s">
        <v>517</v>
      </c>
      <c r="E145" s="87" t="s">
        <v>520</v>
      </c>
      <c r="F145" s="87"/>
      <c r="G145" s="65">
        <f t="shared" si="17"/>
        <v>3712558</v>
      </c>
      <c r="H145" s="75"/>
      <c r="I145" s="75"/>
      <c r="J145" s="75"/>
      <c r="K145" s="75"/>
      <c r="L145" s="75"/>
      <c r="M145" s="75"/>
    </row>
    <row r="146" spans="1:13" ht="47.25">
      <c r="A146" s="23"/>
      <c r="B146" s="53" t="s">
        <v>521</v>
      </c>
      <c r="C146" s="87" t="s">
        <v>352</v>
      </c>
      <c r="D146" s="87" t="s">
        <v>517</v>
      </c>
      <c r="E146" s="87" t="s">
        <v>522</v>
      </c>
      <c r="F146" s="87"/>
      <c r="G146" s="65">
        <f t="shared" si="17"/>
        <v>3712558</v>
      </c>
      <c r="H146" s="75"/>
      <c r="I146" s="75"/>
      <c r="J146" s="75"/>
      <c r="K146" s="75"/>
      <c r="L146" s="75"/>
      <c r="M146" s="75"/>
    </row>
    <row r="147" spans="1:13" ht="47.25">
      <c r="A147" s="23"/>
      <c r="B147" s="53" t="s">
        <v>523</v>
      </c>
      <c r="C147" s="87" t="s">
        <v>352</v>
      </c>
      <c r="D147" s="87" t="s">
        <v>517</v>
      </c>
      <c r="E147" s="87" t="s">
        <v>524</v>
      </c>
      <c r="F147" s="87"/>
      <c r="G147" s="65">
        <f>G148+G149</f>
        <v>3712558</v>
      </c>
      <c r="H147" s="75"/>
      <c r="I147" s="75"/>
      <c r="J147" s="75"/>
      <c r="K147" s="75"/>
      <c r="L147" s="75"/>
      <c r="M147" s="75"/>
    </row>
    <row r="148" spans="1:13" ht="31.5">
      <c r="A148" s="23"/>
      <c r="B148" s="88" t="s">
        <v>358</v>
      </c>
      <c r="C148" s="87" t="s">
        <v>352</v>
      </c>
      <c r="D148" s="87" t="s">
        <v>517</v>
      </c>
      <c r="E148" s="87" t="s">
        <v>524</v>
      </c>
      <c r="F148" s="87" t="s">
        <v>359</v>
      </c>
      <c r="G148" s="65">
        <v>3554000</v>
      </c>
      <c r="H148" s="75"/>
      <c r="I148" s="75"/>
      <c r="J148" s="75"/>
      <c r="K148" s="75"/>
      <c r="L148" s="75"/>
      <c r="M148" s="75"/>
    </row>
    <row r="149" spans="1:13" ht="15.75">
      <c r="A149" s="23"/>
      <c r="B149" s="53" t="s">
        <v>445</v>
      </c>
      <c r="C149" s="87" t="s">
        <v>352</v>
      </c>
      <c r="D149" s="87" t="s">
        <v>517</v>
      </c>
      <c r="E149" s="87" t="s">
        <v>524</v>
      </c>
      <c r="F149" s="87" t="s">
        <v>446</v>
      </c>
      <c r="G149" s="65">
        <v>158558</v>
      </c>
      <c r="H149" s="75"/>
      <c r="I149" s="75"/>
      <c r="J149" s="75"/>
      <c r="K149" s="75"/>
      <c r="L149" s="75"/>
      <c r="M149"/>
    </row>
    <row r="150" spans="1:13" ht="15.75">
      <c r="A150" s="23"/>
      <c r="B150" s="36" t="s">
        <v>525</v>
      </c>
      <c r="C150" s="83" t="s">
        <v>363</v>
      </c>
      <c r="D150" s="83"/>
      <c r="E150" s="83"/>
      <c r="F150" s="83"/>
      <c r="G150" s="65">
        <f>G151+G159</f>
        <v>25550291.5</v>
      </c>
      <c r="H150" s="75"/>
      <c r="I150" s="75"/>
      <c r="J150" s="75"/>
      <c r="K150" s="75"/>
      <c r="L150" s="75"/>
      <c r="M150" s="75"/>
    </row>
    <row r="151" spans="1:13" ht="15.75">
      <c r="A151" s="23"/>
      <c r="B151" s="36" t="s">
        <v>526</v>
      </c>
      <c r="C151" s="83" t="s">
        <v>363</v>
      </c>
      <c r="D151" s="83" t="s">
        <v>527</v>
      </c>
      <c r="E151" s="83"/>
      <c r="F151" s="83"/>
      <c r="G151" s="65">
        <f aca="true" t="shared" si="18" ref="G151:G153">G152</f>
        <v>22783941.5</v>
      </c>
      <c r="H151" s="75"/>
      <c r="I151" s="75"/>
      <c r="J151" s="75"/>
      <c r="K151" s="75"/>
      <c r="L151" s="75"/>
      <c r="M151" s="75"/>
    </row>
    <row r="152" spans="1:13" ht="63">
      <c r="A152" s="23"/>
      <c r="B152" s="36" t="s">
        <v>461</v>
      </c>
      <c r="C152" s="83" t="s">
        <v>363</v>
      </c>
      <c r="D152" s="83" t="s">
        <v>528</v>
      </c>
      <c r="E152" s="83" t="s">
        <v>462</v>
      </c>
      <c r="F152" s="83"/>
      <c r="G152" s="65">
        <f t="shared" si="18"/>
        <v>22783941.5</v>
      </c>
      <c r="H152" s="75"/>
      <c r="I152" s="75"/>
      <c r="J152" s="75"/>
      <c r="K152" s="75"/>
      <c r="L152" s="75"/>
      <c r="M152" s="75"/>
    </row>
    <row r="153" spans="1:13" ht="78.75">
      <c r="A153" s="23"/>
      <c r="B153" s="39" t="s">
        <v>529</v>
      </c>
      <c r="C153" s="87" t="s">
        <v>363</v>
      </c>
      <c r="D153" s="87" t="s">
        <v>527</v>
      </c>
      <c r="E153" s="89" t="s">
        <v>530</v>
      </c>
      <c r="F153" s="87"/>
      <c r="G153" s="65">
        <f t="shared" si="18"/>
        <v>22783941.5</v>
      </c>
      <c r="H153" s="75"/>
      <c r="I153" s="75"/>
      <c r="J153" s="75"/>
      <c r="K153" s="75"/>
      <c r="L153" s="75"/>
      <c r="M153" s="75"/>
    </row>
    <row r="154" spans="1:13" ht="31.5">
      <c r="A154" s="23"/>
      <c r="B154" s="39" t="s">
        <v>531</v>
      </c>
      <c r="C154" s="87" t="s">
        <v>363</v>
      </c>
      <c r="D154" s="87" t="s">
        <v>527</v>
      </c>
      <c r="E154" s="89" t="s">
        <v>532</v>
      </c>
      <c r="F154" s="87"/>
      <c r="G154" s="65">
        <f>G155+G157</f>
        <v>22783941.5</v>
      </c>
      <c r="H154" s="75"/>
      <c r="I154" s="75"/>
      <c r="J154" s="75"/>
      <c r="K154" s="75"/>
      <c r="L154" s="75"/>
      <c r="M154" s="75"/>
    </row>
    <row r="155" spans="1:13" ht="63">
      <c r="A155" s="23"/>
      <c r="B155" s="103" t="s">
        <v>533</v>
      </c>
      <c r="C155" s="87" t="s">
        <v>363</v>
      </c>
      <c r="D155" s="87" t="s">
        <v>527</v>
      </c>
      <c r="E155" s="89" t="s">
        <v>534</v>
      </c>
      <c r="F155" s="87"/>
      <c r="G155" s="65">
        <f>G156</f>
        <v>3837551.5</v>
      </c>
      <c r="H155" s="75"/>
      <c r="I155" s="75"/>
      <c r="J155" s="75"/>
      <c r="K155" s="75"/>
      <c r="L155" s="75"/>
      <c r="M155" s="75"/>
    </row>
    <row r="156" spans="1:13" ht="31.5">
      <c r="A156" s="23"/>
      <c r="B156" s="88" t="s">
        <v>358</v>
      </c>
      <c r="C156" s="87" t="s">
        <v>363</v>
      </c>
      <c r="D156" s="87" t="s">
        <v>527</v>
      </c>
      <c r="E156" s="89" t="s">
        <v>534</v>
      </c>
      <c r="F156" s="87" t="s">
        <v>359</v>
      </c>
      <c r="G156" s="65">
        <v>3837551.5</v>
      </c>
      <c r="H156" s="75"/>
      <c r="I156" s="75"/>
      <c r="J156" s="75"/>
      <c r="K156" s="75"/>
      <c r="L156" s="75"/>
      <c r="M156" s="75"/>
    </row>
    <row r="157" spans="1:13" ht="31.5">
      <c r="A157" s="23"/>
      <c r="B157" s="88" t="s">
        <v>535</v>
      </c>
      <c r="C157" s="87" t="s">
        <v>363</v>
      </c>
      <c r="D157" s="87" t="s">
        <v>527</v>
      </c>
      <c r="E157" s="89" t="s">
        <v>536</v>
      </c>
      <c r="F157" s="87"/>
      <c r="G157" s="65">
        <f>G158</f>
        <v>18946390</v>
      </c>
      <c r="H157" s="75"/>
      <c r="I157" s="75"/>
      <c r="J157" s="75"/>
      <c r="K157" s="75"/>
      <c r="L157" s="75"/>
      <c r="M157" s="75"/>
    </row>
    <row r="158" spans="1:13" ht="31.5">
      <c r="A158" s="23"/>
      <c r="B158" s="88" t="s">
        <v>358</v>
      </c>
      <c r="C158" s="87" t="s">
        <v>363</v>
      </c>
      <c r="D158" s="87" t="s">
        <v>527</v>
      </c>
      <c r="E158" s="89" t="s">
        <v>536</v>
      </c>
      <c r="F158" s="87" t="s">
        <v>359</v>
      </c>
      <c r="G158" s="65">
        <v>18946390</v>
      </c>
      <c r="H158" s="75"/>
      <c r="I158" s="75"/>
      <c r="J158" s="75"/>
      <c r="K158" s="75"/>
      <c r="L158" s="75"/>
      <c r="M158" s="75"/>
    </row>
    <row r="159" spans="1:13" ht="15.75">
      <c r="A159" s="23"/>
      <c r="B159" s="36" t="s">
        <v>537</v>
      </c>
      <c r="C159" s="83" t="s">
        <v>363</v>
      </c>
      <c r="D159" s="83" t="s">
        <v>538</v>
      </c>
      <c r="E159" s="89"/>
      <c r="F159" s="87"/>
      <c r="G159" s="67">
        <f>G165+G160</f>
        <v>2766350</v>
      </c>
      <c r="H159" s="75"/>
      <c r="I159" s="75"/>
      <c r="J159" s="75"/>
      <c r="K159" s="75"/>
      <c r="L159" s="75"/>
      <c r="M159" s="75"/>
    </row>
    <row r="160" spans="1:13" ht="47.25">
      <c r="A160" s="23"/>
      <c r="B160" s="36" t="s">
        <v>539</v>
      </c>
      <c r="C160" s="83" t="s">
        <v>363</v>
      </c>
      <c r="D160" s="83" t="s">
        <v>538</v>
      </c>
      <c r="E160" s="91" t="s">
        <v>540</v>
      </c>
      <c r="F160" s="83"/>
      <c r="G160" s="67">
        <f aca="true" t="shared" si="19" ref="G160:G163">G161</f>
        <v>100000</v>
      </c>
      <c r="H160" s="75"/>
      <c r="I160" s="75"/>
      <c r="J160" s="75"/>
      <c r="K160" s="75"/>
      <c r="L160" s="75"/>
      <c r="M160" s="75"/>
    </row>
    <row r="161" spans="1:13" ht="63">
      <c r="A161" s="23"/>
      <c r="B161" s="39" t="s">
        <v>541</v>
      </c>
      <c r="C161" s="87" t="s">
        <v>363</v>
      </c>
      <c r="D161" s="87" t="s">
        <v>538</v>
      </c>
      <c r="E161" s="89" t="s">
        <v>542</v>
      </c>
      <c r="F161" s="83"/>
      <c r="G161" s="65">
        <f t="shared" si="19"/>
        <v>100000</v>
      </c>
      <c r="H161" s="75"/>
      <c r="I161" s="75"/>
      <c r="J161" s="75"/>
      <c r="K161" s="75"/>
      <c r="L161" s="75"/>
      <c r="M161" s="75"/>
    </row>
    <row r="162" spans="1:13" ht="36" customHeight="1">
      <c r="A162" s="23"/>
      <c r="B162" s="39" t="s">
        <v>543</v>
      </c>
      <c r="C162" s="87" t="s">
        <v>363</v>
      </c>
      <c r="D162" s="87" t="s">
        <v>538</v>
      </c>
      <c r="E162" s="89" t="s">
        <v>544</v>
      </c>
      <c r="F162" s="83"/>
      <c r="G162" s="65">
        <f t="shared" si="19"/>
        <v>100000</v>
      </c>
      <c r="H162" s="75"/>
      <c r="I162" s="75"/>
      <c r="J162" s="75"/>
      <c r="K162" s="75"/>
      <c r="L162" s="75"/>
      <c r="M162" s="75"/>
    </row>
    <row r="163" spans="1:13" ht="15.75">
      <c r="A163" s="23"/>
      <c r="B163" s="39" t="s">
        <v>545</v>
      </c>
      <c r="C163" s="87" t="s">
        <v>363</v>
      </c>
      <c r="D163" s="87" t="s">
        <v>538</v>
      </c>
      <c r="E163" s="89" t="s">
        <v>546</v>
      </c>
      <c r="F163" s="83"/>
      <c r="G163" s="65">
        <f t="shared" si="19"/>
        <v>100000</v>
      </c>
      <c r="H163" s="75"/>
      <c r="I163" s="75"/>
      <c r="J163" s="75"/>
      <c r="K163" s="75"/>
      <c r="L163" s="75"/>
      <c r="M163" s="75"/>
    </row>
    <row r="164" spans="1:13" ht="31.5">
      <c r="A164" s="23"/>
      <c r="B164" s="88" t="s">
        <v>358</v>
      </c>
      <c r="C164" s="87" t="s">
        <v>363</v>
      </c>
      <c r="D164" s="87" t="s">
        <v>538</v>
      </c>
      <c r="E164" s="89" t="s">
        <v>546</v>
      </c>
      <c r="F164" s="87" t="s">
        <v>359</v>
      </c>
      <c r="G164" s="65">
        <v>100000</v>
      </c>
      <c r="H164" s="75"/>
      <c r="I164" s="75"/>
      <c r="J164" s="75"/>
      <c r="K164" s="75"/>
      <c r="L164" s="75"/>
      <c r="M164" s="75"/>
    </row>
    <row r="165" spans="1:13" ht="47.25">
      <c r="A165" s="23"/>
      <c r="B165" s="90" t="s">
        <v>547</v>
      </c>
      <c r="C165" s="83" t="s">
        <v>363</v>
      </c>
      <c r="D165" s="83" t="s">
        <v>538</v>
      </c>
      <c r="E165" s="91" t="s">
        <v>548</v>
      </c>
      <c r="F165" s="87"/>
      <c r="G165" s="67">
        <f aca="true" t="shared" si="20" ref="G165:G166">G166</f>
        <v>2666350</v>
      </c>
      <c r="H165" s="75"/>
      <c r="I165" s="75"/>
      <c r="J165" s="75"/>
      <c r="K165" s="75"/>
      <c r="L165" s="75"/>
      <c r="M165" s="75"/>
    </row>
    <row r="166" spans="1:13" ht="94.5">
      <c r="A166" s="23"/>
      <c r="B166" s="104" t="s">
        <v>549</v>
      </c>
      <c r="C166" s="87" t="s">
        <v>363</v>
      </c>
      <c r="D166" s="87" t="s">
        <v>538</v>
      </c>
      <c r="E166" s="89" t="s">
        <v>550</v>
      </c>
      <c r="F166" s="87"/>
      <c r="G166" s="65">
        <f t="shared" si="20"/>
        <v>2666350</v>
      </c>
      <c r="H166" s="75"/>
      <c r="I166" s="75"/>
      <c r="J166" s="75"/>
      <c r="K166" s="75"/>
      <c r="L166" s="75"/>
      <c r="M166" s="75"/>
    </row>
    <row r="167" spans="1:13" ht="31.5">
      <c r="A167" s="23"/>
      <c r="B167" s="104" t="s">
        <v>551</v>
      </c>
      <c r="C167" s="87" t="s">
        <v>363</v>
      </c>
      <c r="D167" s="87" t="s">
        <v>538</v>
      </c>
      <c r="E167" s="89" t="s">
        <v>552</v>
      </c>
      <c r="F167" s="87"/>
      <c r="G167" s="65">
        <f>G168+G170+G172</f>
        <v>2666350</v>
      </c>
      <c r="H167" s="75"/>
      <c r="I167" s="75"/>
      <c r="J167" s="75"/>
      <c r="K167" s="75"/>
      <c r="L167" s="75"/>
      <c r="M167" s="75"/>
    </row>
    <row r="168" spans="1:13" ht="47.25">
      <c r="A168" s="23"/>
      <c r="B168" s="88" t="s">
        <v>553</v>
      </c>
      <c r="C168" s="87" t="s">
        <v>363</v>
      </c>
      <c r="D168" s="87" t="s">
        <v>538</v>
      </c>
      <c r="E168" s="89" t="s">
        <v>554</v>
      </c>
      <c r="F168" s="87"/>
      <c r="G168" s="65">
        <f>G169</f>
        <v>1516445</v>
      </c>
      <c r="H168" s="75"/>
      <c r="I168" s="75"/>
      <c r="J168" s="75"/>
      <c r="K168" s="75"/>
      <c r="L168" s="75"/>
      <c r="M168" s="75"/>
    </row>
    <row r="169" spans="1:13" ht="31.5">
      <c r="A169" s="23"/>
      <c r="B169" s="88" t="s">
        <v>358</v>
      </c>
      <c r="C169" s="87" t="s">
        <v>363</v>
      </c>
      <c r="D169" s="87" t="s">
        <v>538</v>
      </c>
      <c r="E169" s="89" t="s">
        <v>554</v>
      </c>
      <c r="F169" s="87" t="s">
        <v>359</v>
      </c>
      <c r="G169" s="65">
        <v>1516445</v>
      </c>
      <c r="H169" s="75"/>
      <c r="I169" s="75"/>
      <c r="J169" s="75"/>
      <c r="K169" s="75"/>
      <c r="L169" s="75"/>
      <c r="M169" s="75"/>
    </row>
    <row r="170" spans="1:13" ht="63">
      <c r="A170" s="23"/>
      <c r="B170" s="88" t="s">
        <v>555</v>
      </c>
      <c r="C170" s="87" t="s">
        <v>363</v>
      </c>
      <c r="D170" s="87" t="s">
        <v>538</v>
      </c>
      <c r="E170" s="89" t="s">
        <v>556</v>
      </c>
      <c r="F170" s="87"/>
      <c r="G170" s="65">
        <f>G171</f>
        <v>649905</v>
      </c>
      <c r="H170" s="75"/>
      <c r="I170" s="75"/>
      <c r="J170" s="75"/>
      <c r="K170" s="75"/>
      <c r="L170" s="75"/>
      <c r="M170" s="75"/>
    </row>
    <row r="171" spans="1:13" ht="31.5">
      <c r="A171" s="23"/>
      <c r="B171" s="88" t="s">
        <v>358</v>
      </c>
      <c r="C171" s="87" t="s">
        <v>363</v>
      </c>
      <c r="D171" s="87" t="s">
        <v>538</v>
      </c>
      <c r="E171" s="89" t="s">
        <v>556</v>
      </c>
      <c r="F171" s="87" t="s">
        <v>359</v>
      </c>
      <c r="G171" s="65">
        <v>649905</v>
      </c>
      <c r="H171" s="75"/>
      <c r="I171" s="75"/>
      <c r="J171" s="75"/>
      <c r="K171" s="75"/>
      <c r="L171" s="75"/>
      <c r="M171" s="75"/>
    </row>
    <row r="172" spans="1:13" ht="31.5">
      <c r="A172" s="23"/>
      <c r="B172" s="88" t="s">
        <v>557</v>
      </c>
      <c r="C172" s="87" t="s">
        <v>363</v>
      </c>
      <c r="D172" s="87" t="s">
        <v>538</v>
      </c>
      <c r="E172" s="89" t="s">
        <v>558</v>
      </c>
      <c r="F172" s="87"/>
      <c r="G172" s="65">
        <f>G173</f>
        <v>500000</v>
      </c>
      <c r="H172" s="75"/>
      <c r="I172" s="75"/>
      <c r="J172" s="75"/>
      <c r="K172" s="75"/>
      <c r="L172" s="75"/>
      <c r="M172" s="75"/>
    </row>
    <row r="173" spans="1:13" ht="31.5">
      <c r="A173" s="23"/>
      <c r="B173" s="88" t="s">
        <v>358</v>
      </c>
      <c r="C173" s="87" t="s">
        <v>363</v>
      </c>
      <c r="D173" s="87" t="s">
        <v>538</v>
      </c>
      <c r="E173" s="89" t="s">
        <v>558</v>
      </c>
      <c r="F173" s="87" t="s">
        <v>359</v>
      </c>
      <c r="G173" s="65">
        <v>500000</v>
      </c>
      <c r="H173" s="75"/>
      <c r="I173" s="75"/>
      <c r="J173" s="75"/>
      <c r="K173" s="75"/>
      <c r="L173" s="75"/>
      <c r="M173" s="75"/>
    </row>
    <row r="174" spans="1:13" ht="15.75">
      <c r="A174" s="23"/>
      <c r="B174" s="90" t="s">
        <v>559</v>
      </c>
      <c r="C174" s="83" t="s">
        <v>560</v>
      </c>
      <c r="D174" s="87"/>
      <c r="E174" s="89"/>
      <c r="F174" s="87"/>
      <c r="G174" s="67">
        <f>G179+G204+G175</f>
        <v>15071800.61</v>
      </c>
      <c r="H174" s="75"/>
      <c r="I174" s="75"/>
      <c r="J174" s="75"/>
      <c r="K174" s="75"/>
      <c r="L174" s="75"/>
      <c r="M174" s="75"/>
    </row>
    <row r="175" spans="1:13" ht="15.75">
      <c r="A175" s="23"/>
      <c r="B175" s="90" t="s">
        <v>561</v>
      </c>
      <c r="C175" s="83" t="s">
        <v>560</v>
      </c>
      <c r="D175" s="87" t="s">
        <v>340</v>
      </c>
      <c r="E175" s="87"/>
      <c r="F175" s="87"/>
      <c r="G175" s="67">
        <f aca="true" t="shared" si="21" ref="G175:G177">G176</f>
        <v>2000000</v>
      </c>
      <c r="H175" s="75"/>
      <c r="I175" s="75"/>
      <c r="J175" s="75"/>
      <c r="K175" s="75"/>
      <c r="L175" s="75"/>
      <c r="M175" s="75"/>
    </row>
    <row r="176" spans="1:13" ht="31.5">
      <c r="A176" s="23"/>
      <c r="B176" s="88" t="s">
        <v>503</v>
      </c>
      <c r="C176" s="83" t="s">
        <v>560</v>
      </c>
      <c r="D176" s="87" t="s">
        <v>340</v>
      </c>
      <c r="E176" s="87" t="s">
        <v>505</v>
      </c>
      <c r="F176" s="87"/>
      <c r="G176" s="67">
        <f t="shared" si="21"/>
        <v>2000000</v>
      </c>
      <c r="H176" s="75"/>
      <c r="I176" s="75"/>
      <c r="J176" s="75"/>
      <c r="K176" s="75"/>
      <c r="L176" s="75"/>
      <c r="M176" s="75"/>
    </row>
    <row r="177" spans="1:13" ht="31.5">
      <c r="A177" s="23"/>
      <c r="B177" s="88" t="s">
        <v>510</v>
      </c>
      <c r="C177" s="83" t="s">
        <v>560</v>
      </c>
      <c r="D177" s="87" t="s">
        <v>340</v>
      </c>
      <c r="E177" s="87" t="s">
        <v>512</v>
      </c>
      <c r="F177" s="87"/>
      <c r="G177" s="67">
        <f t="shared" si="21"/>
        <v>2000000</v>
      </c>
      <c r="H177" s="75"/>
      <c r="I177" s="75"/>
      <c r="J177" s="75"/>
      <c r="K177" s="75"/>
      <c r="L177" s="75"/>
      <c r="M177" s="75"/>
    </row>
    <row r="178" spans="1:13" ht="31.5">
      <c r="A178" s="23"/>
      <c r="B178" s="88" t="s">
        <v>562</v>
      </c>
      <c r="C178" s="83" t="s">
        <v>560</v>
      </c>
      <c r="D178" s="87" t="s">
        <v>340</v>
      </c>
      <c r="E178" s="87" t="s">
        <v>512</v>
      </c>
      <c r="F178" s="87" t="s">
        <v>563</v>
      </c>
      <c r="G178" s="67">
        <v>2000000</v>
      </c>
      <c r="H178" s="75"/>
      <c r="I178" s="75"/>
      <c r="J178" s="75"/>
      <c r="K178" s="75"/>
      <c r="L178" s="75"/>
      <c r="M178" s="75"/>
    </row>
    <row r="179" spans="1:13" ht="15.75">
      <c r="A179" s="23"/>
      <c r="B179" s="90" t="s">
        <v>564</v>
      </c>
      <c r="C179" s="83" t="s">
        <v>560</v>
      </c>
      <c r="D179" s="83" t="s">
        <v>342</v>
      </c>
      <c r="E179" s="91"/>
      <c r="F179" s="83"/>
      <c r="G179" s="67">
        <f>G180+G198+G193</f>
        <v>11725820.75</v>
      </c>
      <c r="H179" s="75"/>
      <c r="I179" s="75"/>
      <c r="J179" s="75"/>
      <c r="K179" s="75"/>
      <c r="L179" s="75"/>
      <c r="M179" s="75"/>
    </row>
    <row r="180" spans="1:13" ht="31.5">
      <c r="A180" s="23"/>
      <c r="B180" s="90" t="s">
        <v>565</v>
      </c>
      <c r="C180" s="83" t="s">
        <v>560</v>
      </c>
      <c r="D180" s="83" t="s">
        <v>342</v>
      </c>
      <c r="E180" s="91" t="s">
        <v>566</v>
      </c>
      <c r="F180" s="83"/>
      <c r="G180" s="67">
        <f>G181+G189</f>
        <v>10844348.95</v>
      </c>
      <c r="H180" s="75"/>
      <c r="I180" s="75"/>
      <c r="J180" s="75"/>
      <c r="K180" s="75"/>
      <c r="L180" s="75"/>
      <c r="M180" s="75"/>
    </row>
    <row r="181" spans="1:13" ht="63">
      <c r="A181" s="23"/>
      <c r="B181" s="88" t="s">
        <v>567</v>
      </c>
      <c r="C181" s="87" t="s">
        <v>560</v>
      </c>
      <c r="D181" s="87" t="s">
        <v>342</v>
      </c>
      <c r="E181" s="89" t="s">
        <v>568</v>
      </c>
      <c r="F181" s="87"/>
      <c r="G181" s="65">
        <f>G182</f>
        <v>10583770.17</v>
      </c>
      <c r="H181" s="75"/>
      <c r="I181" s="75"/>
      <c r="J181" s="75"/>
      <c r="K181" s="75"/>
      <c r="L181" s="75"/>
      <c r="M181" s="75"/>
    </row>
    <row r="182" spans="1:13" ht="47.25">
      <c r="A182" s="23"/>
      <c r="B182" s="88" t="s">
        <v>569</v>
      </c>
      <c r="C182" s="87" t="s">
        <v>560</v>
      </c>
      <c r="D182" s="87" t="s">
        <v>342</v>
      </c>
      <c r="E182" s="89" t="s">
        <v>570</v>
      </c>
      <c r="F182" s="87"/>
      <c r="G182" s="65">
        <f>G187+G185+G183</f>
        <v>10583770.17</v>
      </c>
      <c r="H182" s="75"/>
      <c r="I182" s="75"/>
      <c r="J182" s="75"/>
      <c r="K182" s="75"/>
      <c r="L182" s="75"/>
      <c r="M182" s="75"/>
    </row>
    <row r="183" spans="1:13" ht="47.25">
      <c r="A183" s="23"/>
      <c r="B183" s="88" t="s">
        <v>571</v>
      </c>
      <c r="C183" s="87" t="s">
        <v>560</v>
      </c>
      <c r="D183" s="87" t="s">
        <v>342</v>
      </c>
      <c r="E183" s="87" t="s">
        <v>572</v>
      </c>
      <c r="F183" s="87"/>
      <c r="G183" s="65">
        <f>G184</f>
        <v>8094369</v>
      </c>
      <c r="H183" s="75"/>
      <c r="I183" s="75"/>
      <c r="J183" s="75"/>
      <c r="K183" s="75"/>
      <c r="L183" s="75"/>
      <c r="M183" s="75"/>
    </row>
    <row r="184" spans="1:13" ht="31.5">
      <c r="A184" s="23"/>
      <c r="B184" s="88" t="s">
        <v>562</v>
      </c>
      <c r="C184" s="87" t="s">
        <v>560</v>
      </c>
      <c r="D184" s="87" t="s">
        <v>342</v>
      </c>
      <c r="E184" s="87" t="s">
        <v>572</v>
      </c>
      <c r="F184" s="87" t="s">
        <v>563</v>
      </c>
      <c r="G184" s="65">
        <v>8094369</v>
      </c>
      <c r="H184" s="75"/>
      <c r="I184" s="75"/>
      <c r="J184" s="75"/>
      <c r="K184" s="75"/>
      <c r="L184" s="75"/>
      <c r="M184" s="75"/>
    </row>
    <row r="185" spans="1:13" ht="47.25">
      <c r="A185" s="23"/>
      <c r="B185" s="88" t="s">
        <v>571</v>
      </c>
      <c r="C185" s="87" t="s">
        <v>560</v>
      </c>
      <c r="D185" s="87" t="s">
        <v>342</v>
      </c>
      <c r="E185" s="87" t="s">
        <v>573</v>
      </c>
      <c r="F185" s="87"/>
      <c r="G185" s="65">
        <f>G186</f>
        <v>442912</v>
      </c>
      <c r="H185" s="75"/>
      <c r="I185" s="75"/>
      <c r="J185" s="75"/>
      <c r="K185" s="75"/>
      <c r="L185" s="75"/>
      <c r="M185" s="75"/>
    </row>
    <row r="186" spans="1:13" ht="31.5">
      <c r="A186" s="23"/>
      <c r="B186" s="88" t="s">
        <v>562</v>
      </c>
      <c r="C186" s="87" t="s">
        <v>560</v>
      </c>
      <c r="D186" s="87" t="s">
        <v>342</v>
      </c>
      <c r="E186" s="87" t="s">
        <v>573</v>
      </c>
      <c r="F186" s="87" t="s">
        <v>563</v>
      </c>
      <c r="G186" s="65">
        <v>442912</v>
      </c>
      <c r="H186" s="75"/>
      <c r="I186" s="75"/>
      <c r="J186" s="75"/>
      <c r="K186" s="75"/>
      <c r="L186" s="75"/>
      <c r="M186" s="75"/>
    </row>
    <row r="187" spans="1:13" ht="31.5">
      <c r="A187" s="23"/>
      <c r="B187" s="88" t="s">
        <v>574</v>
      </c>
      <c r="C187" s="87" t="s">
        <v>560</v>
      </c>
      <c r="D187" s="87" t="s">
        <v>342</v>
      </c>
      <c r="E187" s="89" t="s">
        <v>575</v>
      </c>
      <c r="F187" s="87"/>
      <c r="G187" s="65">
        <f>G188</f>
        <v>2046489.17</v>
      </c>
      <c r="H187" s="75"/>
      <c r="I187" s="75"/>
      <c r="J187" s="75"/>
      <c r="K187" s="75"/>
      <c r="L187" s="75"/>
      <c r="M187" s="75"/>
    </row>
    <row r="188" spans="1:13" ht="31.5">
      <c r="A188" s="23"/>
      <c r="B188" s="88" t="s">
        <v>358</v>
      </c>
      <c r="C188" s="87" t="s">
        <v>576</v>
      </c>
      <c r="D188" s="87" t="s">
        <v>342</v>
      </c>
      <c r="E188" s="89" t="s">
        <v>575</v>
      </c>
      <c r="F188" s="87" t="s">
        <v>359</v>
      </c>
      <c r="G188" s="65">
        <v>2046489.17</v>
      </c>
      <c r="H188" s="105"/>
      <c r="I188" s="75"/>
      <c r="J188" s="75"/>
      <c r="K188" s="75"/>
      <c r="L188" s="75"/>
      <c r="M188" s="75"/>
    </row>
    <row r="189" spans="1:13" ht="63">
      <c r="A189" s="23"/>
      <c r="B189" s="88" t="s">
        <v>577</v>
      </c>
      <c r="C189" s="87" t="s">
        <v>560</v>
      </c>
      <c r="D189" s="87" t="s">
        <v>342</v>
      </c>
      <c r="E189" s="89" t="s">
        <v>578</v>
      </c>
      <c r="F189" s="87"/>
      <c r="G189" s="65">
        <f aca="true" t="shared" si="22" ref="G189:G191">G190</f>
        <v>260578.78</v>
      </c>
      <c r="H189" s="105"/>
      <c r="I189" s="75"/>
      <c r="J189" s="75"/>
      <c r="K189" s="75"/>
      <c r="L189" s="75"/>
      <c r="M189" s="75"/>
    </row>
    <row r="190" spans="1:13" ht="47.25">
      <c r="A190" s="23"/>
      <c r="B190" s="88" t="s">
        <v>579</v>
      </c>
      <c r="C190" s="87" t="s">
        <v>560</v>
      </c>
      <c r="D190" s="87" t="s">
        <v>342</v>
      </c>
      <c r="E190" s="89" t="s">
        <v>580</v>
      </c>
      <c r="F190" s="87"/>
      <c r="G190" s="65">
        <f t="shared" si="22"/>
        <v>260578.78</v>
      </c>
      <c r="H190" s="105"/>
      <c r="I190" s="75"/>
      <c r="J190" s="75"/>
      <c r="K190" s="75"/>
      <c r="L190" s="75"/>
      <c r="M190" s="75"/>
    </row>
    <row r="191" spans="1:13" ht="15.75">
      <c r="A191" s="23"/>
      <c r="B191" s="88" t="s">
        <v>581</v>
      </c>
      <c r="C191" s="87" t="s">
        <v>560</v>
      </c>
      <c r="D191" s="87" t="s">
        <v>342</v>
      </c>
      <c r="E191" s="89" t="s">
        <v>582</v>
      </c>
      <c r="F191" s="87"/>
      <c r="G191" s="65">
        <f t="shared" si="22"/>
        <v>260578.78</v>
      </c>
      <c r="H191" s="105"/>
      <c r="I191" s="75"/>
      <c r="J191" s="75"/>
      <c r="K191" s="75"/>
      <c r="L191" s="75"/>
      <c r="M191" s="75"/>
    </row>
    <row r="192" spans="1:13" ht="31.5">
      <c r="A192" s="23"/>
      <c r="B192" s="88" t="s">
        <v>358</v>
      </c>
      <c r="C192" s="87" t="s">
        <v>560</v>
      </c>
      <c r="D192" s="87" t="s">
        <v>342</v>
      </c>
      <c r="E192" s="89" t="s">
        <v>582</v>
      </c>
      <c r="F192" s="87" t="s">
        <v>359</v>
      </c>
      <c r="G192" s="65">
        <v>260578.78</v>
      </c>
      <c r="H192" s="105"/>
      <c r="I192" s="75"/>
      <c r="J192" s="75"/>
      <c r="K192" s="75"/>
      <c r="L192" s="75"/>
      <c r="M192" s="75"/>
    </row>
    <row r="193" spans="1:13" ht="47.25">
      <c r="A193" s="23"/>
      <c r="B193" s="90" t="s">
        <v>547</v>
      </c>
      <c r="C193" s="87" t="s">
        <v>560</v>
      </c>
      <c r="D193" s="87" t="s">
        <v>342</v>
      </c>
      <c r="E193" s="89" t="s">
        <v>548</v>
      </c>
      <c r="F193" s="87"/>
      <c r="G193" s="65">
        <f aca="true" t="shared" si="23" ref="G193:G196">G194</f>
        <v>100497</v>
      </c>
      <c r="H193" s="105"/>
      <c r="I193" s="75"/>
      <c r="J193" s="75"/>
      <c r="K193" s="75"/>
      <c r="L193" s="75"/>
      <c r="M193" s="75"/>
    </row>
    <row r="194" spans="1:13" ht="78.75">
      <c r="A194" s="23"/>
      <c r="B194" s="88" t="s">
        <v>583</v>
      </c>
      <c r="C194" s="87" t="s">
        <v>560</v>
      </c>
      <c r="D194" s="87" t="s">
        <v>342</v>
      </c>
      <c r="E194" s="89" t="s">
        <v>584</v>
      </c>
      <c r="F194" s="87"/>
      <c r="G194" s="65">
        <f t="shared" si="23"/>
        <v>100497</v>
      </c>
      <c r="H194" s="105"/>
      <c r="I194" s="75"/>
      <c r="J194" s="75"/>
      <c r="K194" s="75"/>
      <c r="L194" s="75"/>
      <c r="M194" s="75"/>
    </row>
    <row r="195" spans="1:13" ht="63">
      <c r="A195" s="23"/>
      <c r="B195" s="88" t="s">
        <v>585</v>
      </c>
      <c r="C195" s="87" t="s">
        <v>560</v>
      </c>
      <c r="D195" s="87" t="s">
        <v>342</v>
      </c>
      <c r="E195" s="89" t="s">
        <v>586</v>
      </c>
      <c r="F195" s="87"/>
      <c r="G195" s="65">
        <f t="shared" si="23"/>
        <v>100497</v>
      </c>
      <c r="H195" s="105"/>
      <c r="I195" s="75"/>
      <c r="J195" s="75"/>
      <c r="K195" s="75"/>
      <c r="L195" s="75"/>
      <c r="M195" s="75"/>
    </row>
    <row r="196" spans="1:13" ht="15.75">
      <c r="A196" s="23"/>
      <c r="B196" s="88" t="s">
        <v>587</v>
      </c>
      <c r="C196" s="87" t="s">
        <v>560</v>
      </c>
      <c r="D196" s="87" t="s">
        <v>342</v>
      </c>
      <c r="E196" s="89" t="s">
        <v>588</v>
      </c>
      <c r="F196" s="87"/>
      <c r="G196" s="65">
        <f t="shared" si="23"/>
        <v>100497</v>
      </c>
      <c r="H196" s="105"/>
      <c r="I196" s="75"/>
      <c r="J196" s="75"/>
      <c r="K196" s="75"/>
      <c r="L196" s="75"/>
      <c r="M196" s="75"/>
    </row>
    <row r="197" spans="1:13" ht="31.5">
      <c r="A197" s="23"/>
      <c r="B197" s="88" t="s">
        <v>358</v>
      </c>
      <c r="C197" s="87" t="s">
        <v>560</v>
      </c>
      <c r="D197" s="87" t="s">
        <v>342</v>
      </c>
      <c r="E197" s="89" t="s">
        <v>588</v>
      </c>
      <c r="F197" s="87" t="s">
        <v>359</v>
      </c>
      <c r="G197" s="65">
        <v>100497</v>
      </c>
      <c r="H197" s="105"/>
      <c r="I197" s="75"/>
      <c r="J197" s="75"/>
      <c r="K197" s="75"/>
      <c r="L197" s="75"/>
      <c r="M197" s="75"/>
    </row>
    <row r="198" spans="1:13" ht="47.25">
      <c r="A198" s="23"/>
      <c r="B198" s="90" t="s">
        <v>589</v>
      </c>
      <c r="C198" s="83" t="s">
        <v>560</v>
      </c>
      <c r="D198" s="83" t="s">
        <v>342</v>
      </c>
      <c r="E198" s="91" t="s">
        <v>590</v>
      </c>
      <c r="F198" s="83"/>
      <c r="G198" s="67">
        <f aca="true" t="shared" si="24" ref="G198:G200">G199</f>
        <v>780974.8</v>
      </c>
      <c r="H198" s="106"/>
      <c r="I198" s="23"/>
      <c r="J198" s="23"/>
      <c r="K198" s="23"/>
      <c r="L198" s="23"/>
      <c r="M198" s="75"/>
    </row>
    <row r="199" spans="1:13" ht="63">
      <c r="A199" s="23"/>
      <c r="B199" s="88" t="s">
        <v>591</v>
      </c>
      <c r="C199" s="87" t="s">
        <v>560</v>
      </c>
      <c r="D199" s="87" t="s">
        <v>342</v>
      </c>
      <c r="E199" s="89" t="s">
        <v>592</v>
      </c>
      <c r="F199" s="87"/>
      <c r="G199" s="65">
        <f t="shared" si="24"/>
        <v>780974.8</v>
      </c>
      <c r="H199" s="105"/>
      <c r="I199" s="75"/>
      <c r="J199" s="75"/>
      <c r="K199" s="75"/>
      <c r="L199" s="75"/>
      <c r="M199" s="75"/>
    </row>
    <row r="200" spans="1:13" ht="31.5">
      <c r="A200" s="23"/>
      <c r="B200" s="88" t="s">
        <v>593</v>
      </c>
      <c r="C200" s="87" t="s">
        <v>560</v>
      </c>
      <c r="D200" s="87" t="s">
        <v>342</v>
      </c>
      <c r="E200" s="89" t="s">
        <v>594</v>
      </c>
      <c r="F200" s="87"/>
      <c r="G200" s="65">
        <f t="shared" si="24"/>
        <v>780974.8</v>
      </c>
      <c r="H200" s="75"/>
      <c r="I200" s="75"/>
      <c r="J200" s="75"/>
      <c r="K200" s="75"/>
      <c r="L200" s="75"/>
      <c r="M200" s="75"/>
    </row>
    <row r="201" spans="1:13" ht="31.5">
      <c r="A201" s="23"/>
      <c r="B201" s="88" t="s">
        <v>595</v>
      </c>
      <c r="C201" s="87" t="s">
        <v>560</v>
      </c>
      <c r="D201" s="87" t="s">
        <v>342</v>
      </c>
      <c r="E201" s="89" t="s">
        <v>596</v>
      </c>
      <c r="F201" s="87"/>
      <c r="G201" s="65">
        <f>G203+G202</f>
        <v>780974.8</v>
      </c>
      <c r="H201" s="107"/>
      <c r="I201" s="75"/>
      <c r="J201" s="75"/>
      <c r="K201" s="75"/>
      <c r="L201" s="75"/>
      <c r="M201" s="75"/>
    </row>
    <row r="202" spans="1:13" ht="15.75">
      <c r="A202" s="23"/>
      <c r="B202" s="88"/>
      <c r="C202" s="87" t="s">
        <v>560</v>
      </c>
      <c r="D202" s="87" t="s">
        <v>342</v>
      </c>
      <c r="E202" s="89" t="s">
        <v>596</v>
      </c>
      <c r="F202" s="87" t="s">
        <v>359</v>
      </c>
      <c r="G202" s="65">
        <v>761689.8</v>
      </c>
      <c r="H202" s="107"/>
      <c r="I202" s="75"/>
      <c r="J202" s="75"/>
      <c r="K202" s="75"/>
      <c r="L202" s="75"/>
      <c r="M202" s="75"/>
    </row>
    <row r="203" spans="1:13" ht="31.5">
      <c r="A203" s="23"/>
      <c r="B203" s="88" t="s">
        <v>562</v>
      </c>
      <c r="C203" s="87" t="s">
        <v>560</v>
      </c>
      <c r="D203" s="87" t="s">
        <v>342</v>
      </c>
      <c r="E203" s="89" t="s">
        <v>596</v>
      </c>
      <c r="F203" s="87" t="s">
        <v>563</v>
      </c>
      <c r="G203" s="65">
        <v>19285</v>
      </c>
      <c r="H203" s="107"/>
      <c r="I203" s="75"/>
      <c r="J203" s="75"/>
      <c r="K203" s="75"/>
      <c r="L203" s="75"/>
      <c r="M203" s="75"/>
    </row>
    <row r="204" spans="1:13" ht="15.75">
      <c r="A204" s="23"/>
      <c r="B204" s="90" t="s">
        <v>597</v>
      </c>
      <c r="C204" s="83" t="s">
        <v>560</v>
      </c>
      <c r="D204" s="83" t="s">
        <v>352</v>
      </c>
      <c r="E204" s="91"/>
      <c r="F204" s="83"/>
      <c r="G204" s="67">
        <f aca="true" t="shared" si="25" ref="G204:G208">G205</f>
        <v>1345979.86</v>
      </c>
      <c r="H204" s="107"/>
      <c r="I204" s="75"/>
      <c r="J204" s="75"/>
      <c r="K204" s="75"/>
      <c r="L204" s="75"/>
      <c r="M204" s="75"/>
    </row>
    <row r="205" spans="1:13" ht="47.25">
      <c r="A205" s="23"/>
      <c r="B205" s="90" t="s">
        <v>547</v>
      </c>
      <c r="C205" s="83" t="s">
        <v>560</v>
      </c>
      <c r="D205" s="83" t="s">
        <v>352</v>
      </c>
      <c r="E205" s="91" t="s">
        <v>548</v>
      </c>
      <c r="F205" s="83"/>
      <c r="G205" s="67">
        <f t="shared" si="25"/>
        <v>1345979.86</v>
      </c>
      <c r="H205" s="75"/>
      <c r="I205" s="75"/>
      <c r="J205" s="75"/>
      <c r="K205" s="75"/>
      <c r="L205" s="75"/>
      <c r="M205" s="75"/>
    </row>
    <row r="206" spans="1:13" ht="78.75">
      <c r="A206" s="23"/>
      <c r="B206" s="88" t="s">
        <v>583</v>
      </c>
      <c r="C206" s="87" t="s">
        <v>560</v>
      </c>
      <c r="D206" s="87" t="s">
        <v>352</v>
      </c>
      <c r="E206" s="89" t="s">
        <v>584</v>
      </c>
      <c r="F206" s="87"/>
      <c r="G206" s="65">
        <f t="shared" si="25"/>
        <v>1345979.86</v>
      </c>
      <c r="H206" s="75"/>
      <c r="I206" s="75"/>
      <c r="J206" s="75"/>
      <c r="K206" s="75"/>
      <c r="L206" s="75"/>
      <c r="M206" s="75"/>
    </row>
    <row r="207" spans="1:13" ht="63">
      <c r="A207" s="23"/>
      <c r="B207" s="88" t="s">
        <v>585</v>
      </c>
      <c r="C207" s="87" t="s">
        <v>560</v>
      </c>
      <c r="D207" s="87" t="s">
        <v>352</v>
      </c>
      <c r="E207" s="89" t="s">
        <v>586</v>
      </c>
      <c r="F207" s="87"/>
      <c r="G207" s="65">
        <f t="shared" si="25"/>
        <v>1345979.86</v>
      </c>
      <c r="H207" s="75"/>
      <c r="I207" s="75"/>
      <c r="J207" s="75"/>
      <c r="K207" s="75"/>
      <c r="L207" s="75"/>
      <c r="M207" s="75"/>
    </row>
    <row r="208" spans="1:13" ht="15.75">
      <c r="A208" s="23"/>
      <c r="B208" s="88" t="s">
        <v>587</v>
      </c>
      <c r="C208" s="87" t="s">
        <v>560</v>
      </c>
      <c r="D208" s="87" t="s">
        <v>352</v>
      </c>
      <c r="E208" s="89" t="s">
        <v>598</v>
      </c>
      <c r="F208" s="87"/>
      <c r="G208" s="65">
        <f t="shared" si="25"/>
        <v>1345979.86</v>
      </c>
      <c r="H208" s="108"/>
      <c r="I208" s="75"/>
      <c r="J208" s="75"/>
      <c r="K208" s="75"/>
      <c r="L208" s="75"/>
      <c r="M208" s="75"/>
    </row>
    <row r="209" spans="1:13" ht="31.5">
      <c r="A209" s="23"/>
      <c r="B209" s="88" t="s">
        <v>358</v>
      </c>
      <c r="C209" s="87" t="s">
        <v>576</v>
      </c>
      <c r="D209" s="87" t="s">
        <v>352</v>
      </c>
      <c r="E209" s="89" t="s">
        <v>598</v>
      </c>
      <c r="F209" s="87" t="s">
        <v>359</v>
      </c>
      <c r="G209" s="65">
        <v>1345979.86</v>
      </c>
      <c r="H209" s="108"/>
      <c r="I209" s="75"/>
      <c r="J209" s="75"/>
      <c r="K209" s="75"/>
      <c r="L209" s="75"/>
      <c r="M209" s="75"/>
    </row>
    <row r="210" spans="1:13" ht="15.75">
      <c r="A210" s="23"/>
      <c r="B210" s="36" t="s">
        <v>599</v>
      </c>
      <c r="C210" s="83" t="s">
        <v>600</v>
      </c>
      <c r="D210" s="83"/>
      <c r="E210" s="89"/>
      <c r="F210" s="87"/>
      <c r="G210" s="67">
        <f>G211+G228+G311+G333+G349</f>
        <v>564731274.5900002</v>
      </c>
      <c r="H210" s="75"/>
      <c r="I210" s="75"/>
      <c r="J210" s="75"/>
      <c r="K210" s="75"/>
      <c r="L210" s="75"/>
      <c r="M210" s="75"/>
    </row>
    <row r="211" spans="1:13" ht="15.75">
      <c r="A211" s="23"/>
      <c r="B211" s="36" t="s">
        <v>601</v>
      </c>
      <c r="C211" s="83" t="s">
        <v>600</v>
      </c>
      <c r="D211" s="83" t="s">
        <v>340</v>
      </c>
      <c r="E211" s="91"/>
      <c r="F211" s="87"/>
      <c r="G211" s="67">
        <f aca="true" t="shared" si="26" ref="G211:G212">G212</f>
        <v>32782596</v>
      </c>
      <c r="H211" s="75"/>
      <c r="I211" s="75"/>
      <c r="J211" s="75"/>
      <c r="K211" s="75"/>
      <c r="L211" s="75"/>
      <c r="M211" s="75"/>
    </row>
    <row r="212" spans="1:13" ht="31.5">
      <c r="A212" s="23"/>
      <c r="B212" s="36" t="s">
        <v>602</v>
      </c>
      <c r="C212" s="83" t="s">
        <v>600</v>
      </c>
      <c r="D212" s="83" t="s">
        <v>340</v>
      </c>
      <c r="E212" s="91" t="s">
        <v>603</v>
      </c>
      <c r="F212" s="83"/>
      <c r="G212" s="67">
        <f t="shared" si="26"/>
        <v>32782596</v>
      </c>
      <c r="H212" s="75"/>
      <c r="I212" s="75"/>
      <c r="J212" s="75"/>
      <c r="K212" s="75"/>
      <c r="L212" s="75"/>
      <c r="M212" s="75"/>
    </row>
    <row r="213" spans="1:13" ht="47.25">
      <c r="A213" s="23"/>
      <c r="B213" s="39" t="s">
        <v>604</v>
      </c>
      <c r="C213" s="87" t="s">
        <v>600</v>
      </c>
      <c r="D213" s="87" t="s">
        <v>340</v>
      </c>
      <c r="E213" s="89" t="s">
        <v>605</v>
      </c>
      <c r="F213" s="87"/>
      <c r="G213" s="65">
        <f>G214+G221</f>
        <v>32782596</v>
      </c>
      <c r="H213" s="75"/>
      <c r="I213" s="75"/>
      <c r="J213" s="75"/>
      <c r="K213" s="75"/>
      <c r="L213" s="75"/>
      <c r="M213" s="75"/>
    </row>
    <row r="214" spans="1:13" ht="31.5">
      <c r="A214" s="23"/>
      <c r="B214" s="39" t="s">
        <v>606</v>
      </c>
      <c r="C214" s="87" t="s">
        <v>600</v>
      </c>
      <c r="D214" s="87" t="s">
        <v>340</v>
      </c>
      <c r="E214" s="89" t="s">
        <v>607</v>
      </c>
      <c r="F214" s="87"/>
      <c r="G214" s="65">
        <f>G218+G224+G215</f>
        <v>31907596</v>
      </c>
      <c r="H214" s="75"/>
      <c r="I214" s="75"/>
      <c r="J214" s="75"/>
      <c r="K214" s="75"/>
      <c r="L214" s="75"/>
      <c r="M214" s="75"/>
    </row>
    <row r="215" spans="1:13" ht="78.75">
      <c r="A215" s="23"/>
      <c r="B215" s="88" t="s">
        <v>608</v>
      </c>
      <c r="C215" s="87" t="s">
        <v>600</v>
      </c>
      <c r="D215" s="87" t="s">
        <v>340</v>
      </c>
      <c r="E215" s="87" t="s">
        <v>609</v>
      </c>
      <c r="F215" s="87"/>
      <c r="G215" s="65">
        <f>G216+G217</f>
        <v>1346203</v>
      </c>
      <c r="H215" s="75"/>
      <c r="I215" s="75"/>
      <c r="J215" s="75"/>
      <c r="K215" s="75"/>
      <c r="L215" s="75"/>
      <c r="M215" s="75"/>
    </row>
    <row r="216" spans="1:13" ht="63">
      <c r="A216" s="23"/>
      <c r="B216" s="88" t="s">
        <v>349</v>
      </c>
      <c r="C216" s="87" t="s">
        <v>600</v>
      </c>
      <c r="D216" s="87" t="s">
        <v>340</v>
      </c>
      <c r="E216" s="87" t="s">
        <v>609</v>
      </c>
      <c r="F216" s="87" t="s">
        <v>350</v>
      </c>
      <c r="G216" s="65">
        <v>1000203</v>
      </c>
      <c r="H216" s="75"/>
      <c r="I216" s="75"/>
      <c r="J216" s="75"/>
      <c r="K216" s="75"/>
      <c r="L216" s="75"/>
      <c r="M216" s="75"/>
    </row>
    <row r="217" spans="1:13" ht="15.75">
      <c r="A217" s="23"/>
      <c r="B217" s="53" t="s">
        <v>445</v>
      </c>
      <c r="C217" s="87" t="s">
        <v>600</v>
      </c>
      <c r="D217" s="87" t="s">
        <v>340</v>
      </c>
      <c r="E217" s="87" t="s">
        <v>609</v>
      </c>
      <c r="F217" s="109" t="s">
        <v>446</v>
      </c>
      <c r="G217" s="65">
        <v>346000</v>
      </c>
      <c r="H217" s="75"/>
      <c r="I217" s="75"/>
      <c r="J217" s="75"/>
      <c r="K217" s="75"/>
      <c r="L217" s="75"/>
      <c r="M217" s="75"/>
    </row>
    <row r="218" spans="1:13" ht="110.25">
      <c r="A218" s="23"/>
      <c r="B218" s="55" t="s">
        <v>610</v>
      </c>
      <c r="C218" s="87" t="s">
        <v>600</v>
      </c>
      <c r="D218" s="87" t="s">
        <v>340</v>
      </c>
      <c r="E218" s="89" t="s">
        <v>611</v>
      </c>
      <c r="F218" s="87"/>
      <c r="G218" s="65">
        <f>G219+G220</f>
        <v>16772637</v>
      </c>
      <c r="H218" s="75"/>
      <c r="I218" s="75"/>
      <c r="J218" s="75"/>
      <c r="K218" s="75"/>
      <c r="L218" s="75"/>
      <c r="M218" s="75"/>
    </row>
    <row r="219" spans="1:13" ht="63">
      <c r="A219" s="23"/>
      <c r="B219" s="88" t="s">
        <v>349</v>
      </c>
      <c r="C219" s="87" t="s">
        <v>600</v>
      </c>
      <c r="D219" s="87" t="s">
        <v>340</v>
      </c>
      <c r="E219" s="89" t="s">
        <v>611</v>
      </c>
      <c r="F219" s="87" t="s">
        <v>500</v>
      </c>
      <c r="G219" s="65">
        <v>16640665</v>
      </c>
      <c r="H219" s="110"/>
      <c r="I219" s="75"/>
      <c r="J219" s="75"/>
      <c r="K219" s="75"/>
      <c r="L219" s="75"/>
      <c r="M219" s="75"/>
    </row>
    <row r="220" spans="1:13" ht="31.5">
      <c r="A220" s="23"/>
      <c r="B220" s="88" t="s">
        <v>358</v>
      </c>
      <c r="C220" s="87" t="s">
        <v>600</v>
      </c>
      <c r="D220" s="87" t="s">
        <v>340</v>
      </c>
      <c r="E220" s="89" t="s">
        <v>611</v>
      </c>
      <c r="F220" s="87" t="s">
        <v>359</v>
      </c>
      <c r="G220" s="65">
        <v>131972</v>
      </c>
      <c r="H220" s="110"/>
      <c r="I220" s="75"/>
      <c r="J220" s="75"/>
      <c r="K220" s="75"/>
      <c r="L220" s="75"/>
      <c r="M220" s="75"/>
    </row>
    <row r="221" spans="1:13" ht="15.75">
      <c r="A221" s="23"/>
      <c r="B221" s="88" t="s">
        <v>612</v>
      </c>
      <c r="C221" s="87" t="s">
        <v>600</v>
      </c>
      <c r="D221" s="87" t="s">
        <v>340</v>
      </c>
      <c r="E221" s="87" t="s">
        <v>613</v>
      </c>
      <c r="F221" s="87"/>
      <c r="G221" s="92">
        <f aca="true" t="shared" si="27" ref="G221:G222">G222</f>
        <v>875000</v>
      </c>
      <c r="H221" s="75"/>
      <c r="I221" s="75"/>
      <c r="J221" s="75"/>
      <c r="K221" s="75"/>
      <c r="L221" s="75"/>
      <c r="M221"/>
    </row>
    <row r="222" spans="1:13" ht="15.75">
      <c r="A222" s="23"/>
      <c r="B222" s="88" t="s">
        <v>614</v>
      </c>
      <c r="C222" s="87" t="s">
        <v>600</v>
      </c>
      <c r="D222" s="87" t="s">
        <v>340</v>
      </c>
      <c r="E222" s="87" t="s">
        <v>615</v>
      </c>
      <c r="F222" s="87"/>
      <c r="G222" s="92">
        <f t="shared" si="27"/>
        <v>875000</v>
      </c>
      <c r="H222" s="75"/>
      <c r="I222" s="75"/>
      <c r="J222" s="75"/>
      <c r="K222" s="75"/>
      <c r="L222" s="75"/>
      <c r="M222"/>
    </row>
    <row r="223" spans="1:13" ht="31.5">
      <c r="A223" s="23"/>
      <c r="B223" s="88" t="s">
        <v>358</v>
      </c>
      <c r="C223" s="87" t="s">
        <v>600</v>
      </c>
      <c r="D223" s="87" t="s">
        <v>340</v>
      </c>
      <c r="E223" s="87" t="s">
        <v>615</v>
      </c>
      <c r="F223" s="87" t="s">
        <v>359</v>
      </c>
      <c r="G223" s="92">
        <v>875000</v>
      </c>
      <c r="H223" s="75"/>
      <c r="I223" s="75"/>
      <c r="J223" s="75"/>
      <c r="K223" s="75"/>
      <c r="L223" s="75"/>
      <c r="M223"/>
    </row>
    <row r="224" spans="1:13" ht="31.5">
      <c r="A224" s="23"/>
      <c r="B224" s="53" t="s">
        <v>498</v>
      </c>
      <c r="C224" s="87" t="s">
        <v>600</v>
      </c>
      <c r="D224" s="87" t="s">
        <v>340</v>
      </c>
      <c r="E224" s="89" t="s">
        <v>616</v>
      </c>
      <c r="F224" s="87"/>
      <c r="G224" s="65">
        <f>G225+G226+G227</f>
        <v>13788756</v>
      </c>
      <c r="H224" s="110"/>
      <c r="I224" s="75"/>
      <c r="J224" s="75"/>
      <c r="K224" s="75"/>
      <c r="L224" s="75"/>
      <c r="M224" s="75"/>
    </row>
    <row r="225" spans="1:13" ht="63">
      <c r="A225" s="23"/>
      <c r="B225" s="88" t="s">
        <v>349</v>
      </c>
      <c r="C225" s="87" t="s">
        <v>600</v>
      </c>
      <c r="D225" s="87" t="s">
        <v>340</v>
      </c>
      <c r="E225" s="89" t="s">
        <v>616</v>
      </c>
      <c r="F225" s="87" t="s">
        <v>500</v>
      </c>
      <c r="G225" s="65">
        <v>5157920</v>
      </c>
      <c r="H225" s="110"/>
      <c r="I225" s="75"/>
      <c r="J225" s="75"/>
      <c r="K225" s="75"/>
      <c r="L225" s="75"/>
      <c r="M225" s="75"/>
    </row>
    <row r="226" spans="1:13" ht="31.5">
      <c r="A226" s="23"/>
      <c r="B226" s="88" t="s">
        <v>358</v>
      </c>
      <c r="C226" s="87" t="s">
        <v>600</v>
      </c>
      <c r="D226" s="87" t="s">
        <v>340</v>
      </c>
      <c r="E226" s="89" t="s">
        <v>616</v>
      </c>
      <c r="F226" s="87" t="s">
        <v>359</v>
      </c>
      <c r="G226" s="65">
        <v>8499488.44</v>
      </c>
      <c r="H226" s="75"/>
      <c r="I226" s="75"/>
      <c r="J226" s="75"/>
      <c r="K226" s="75"/>
      <c r="L226" s="75"/>
      <c r="M226" s="75"/>
    </row>
    <row r="227" spans="1:13" ht="15.75">
      <c r="A227" s="23"/>
      <c r="B227" s="88" t="s">
        <v>360</v>
      </c>
      <c r="C227" s="87" t="s">
        <v>600</v>
      </c>
      <c r="D227" s="87" t="s">
        <v>340</v>
      </c>
      <c r="E227" s="89" t="s">
        <v>616</v>
      </c>
      <c r="F227" s="87" t="s">
        <v>361</v>
      </c>
      <c r="G227" s="92">
        <v>131347.56</v>
      </c>
      <c r="H227" s="108"/>
      <c r="I227" s="75"/>
      <c r="J227" s="75"/>
      <c r="K227" s="75"/>
      <c r="L227" s="75"/>
      <c r="M227" s="75"/>
    </row>
    <row r="228" spans="1:13" ht="15.75">
      <c r="A228" s="23"/>
      <c r="B228" s="36" t="s">
        <v>617</v>
      </c>
      <c r="C228" s="83" t="s">
        <v>600</v>
      </c>
      <c r="D228" s="83" t="s">
        <v>342</v>
      </c>
      <c r="E228" s="89"/>
      <c r="F228" s="87"/>
      <c r="G228" s="67">
        <f>G229+G306+G301</f>
        <v>501702191.68</v>
      </c>
      <c r="H228" s="108"/>
      <c r="I228" s="75"/>
      <c r="J228" s="75"/>
      <c r="K228" s="75"/>
      <c r="L228" s="75"/>
      <c r="M228" s="75"/>
    </row>
    <row r="229" spans="1:13" ht="31.5">
      <c r="A229" s="23"/>
      <c r="B229" s="36" t="s">
        <v>602</v>
      </c>
      <c r="C229" s="83" t="s">
        <v>600</v>
      </c>
      <c r="D229" s="83" t="s">
        <v>342</v>
      </c>
      <c r="E229" s="91" t="s">
        <v>603</v>
      </c>
      <c r="F229" s="83"/>
      <c r="G229" s="67">
        <f>G230</f>
        <v>501339191.68</v>
      </c>
      <c r="H229" s="75"/>
      <c r="I229" s="75"/>
      <c r="J229" s="75"/>
      <c r="K229" s="75"/>
      <c r="L229" s="75"/>
      <c r="M229" s="75"/>
    </row>
    <row r="230" spans="1:13" ht="47.25">
      <c r="A230" s="23"/>
      <c r="B230" s="39" t="s">
        <v>604</v>
      </c>
      <c r="C230" s="87" t="s">
        <v>600</v>
      </c>
      <c r="D230" s="87" t="s">
        <v>342</v>
      </c>
      <c r="E230" s="89" t="s">
        <v>605</v>
      </c>
      <c r="F230" s="87"/>
      <c r="G230" s="65">
        <f>G231+G234+G240+G237+G298+G295</f>
        <v>501339191.68</v>
      </c>
      <c r="H230" s="75"/>
      <c r="I230" s="75"/>
      <c r="J230" s="75"/>
      <c r="K230" s="75"/>
      <c r="L230" s="75"/>
      <c r="M230" s="75"/>
    </row>
    <row r="231" spans="1:13" ht="15.75">
      <c r="A231" s="23"/>
      <c r="B231" s="39" t="s">
        <v>618</v>
      </c>
      <c r="C231" s="87" t="s">
        <v>600</v>
      </c>
      <c r="D231" s="87" t="s">
        <v>342</v>
      </c>
      <c r="E231" s="89" t="s">
        <v>619</v>
      </c>
      <c r="F231" s="87"/>
      <c r="G231" s="65">
        <f aca="true" t="shared" si="28" ref="G231:G232">G232</f>
        <v>2532179</v>
      </c>
      <c r="H231" s="75"/>
      <c r="I231" s="75"/>
      <c r="J231" s="75"/>
      <c r="K231" s="75"/>
      <c r="L231" s="75"/>
      <c r="M231" s="75"/>
    </row>
    <row r="232" spans="1:13" ht="141.75">
      <c r="A232" s="23"/>
      <c r="B232" s="88" t="s">
        <v>620</v>
      </c>
      <c r="C232" s="87" t="s">
        <v>600</v>
      </c>
      <c r="D232" s="87" t="s">
        <v>342</v>
      </c>
      <c r="E232" s="89" t="s">
        <v>621</v>
      </c>
      <c r="F232" s="87"/>
      <c r="G232" s="65">
        <f t="shared" si="28"/>
        <v>2532179</v>
      </c>
      <c r="H232" s="75"/>
      <c r="I232" s="75"/>
      <c r="J232" s="75"/>
      <c r="K232" s="75"/>
      <c r="L232" s="75"/>
      <c r="M232" s="75"/>
    </row>
    <row r="233" spans="1:13" ht="31.5">
      <c r="A233" s="23"/>
      <c r="B233" s="88" t="s">
        <v>358</v>
      </c>
      <c r="C233" s="87" t="s">
        <v>600</v>
      </c>
      <c r="D233" s="87" t="s">
        <v>342</v>
      </c>
      <c r="E233" s="89" t="s">
        <v>621</v>
      </c>
      <c r="F233" s="87" t="s">
        <v>359</v>
      </c>
      <c r="G233" s="65">
        <v>2532179</v>
      </c>
      <c r="H233" s="75"/>
      <c r="I233" s="75"/>
      <c r="J233" s="75"/>
      <c r="K233" s="75"/>
      <c r="L233" s="75"/>
      <c r="M233" s="75"/>
    </row>
    <row r="234" spans="1:13" ht="15.75">
      <c r="A234" s="23"/>
      <c r="B234" s="88" t="s">
        <v>622</v>
      </c>
      <c r="C234" s="87" t="s">
        <v>600</v>
      </c>
      <c r="D234" s="87" t="s">
        <v>342</v>
      </c>
      <c r="E234" s="89" t="s">
        <v>623</v>
      </c>
      <c r="F234" s="87"/>
      <c r="G234" s="65">
        <f aca="true" t="shared" si="29" ref="G234:G235">G235</f>
        <v>1326847.61</v>
      </c>
      <c r="H234" s="75"/>
      <c r="I234" s="75"/>
      <c r="J234" s="75"/>
      <c r="K234" s="75"/>
      <c r="L234" s="75"/>
      <c r="M234" s="75"/>
    </row>
    <row r="235" spans="1:13" ht="94.5">
      <c r="A235" s="23"/>
      <c r="B235" s="88" t="s">
        <v>624</v>
      </c>
      <c r="C235" s="87" t="s">
        <v>600</v>
      </c>
      <c r="D235" s="87" t="s">
        <v>342</v>
      </c>
      <c r="E235" s="89" t="s">
        <v>625</v>
      </c>
      <c r="F235" s="87"/>
      <c r="G235" s="65">
        <f t="shared" si="29"/>
        <v>1326847.61</v>
      </c>
      <c r="H235" s="75"/>
      <c r="I235" s="75"/>
      <c r="J235" s="75"/>
      <c r="K235" s="75"/>
      <c r="L235" s="75"/>
      <c r="M235" s="75"/>
    </row>
    <row r="236" spans="1:13" ht="31.5">
      <c r="A236" s="23"/>
      <c r="B236" s="88" t="s">
        <v>358</v>
      </c>
      <c r="C236" s="87" t="s">
        <v>600</v>
      </c>
      <c r="D236" s="87" t="s">
        <v>342</v>
      </c>
      <c r="E236" s="89" t="s">
        <v>625</v>
      </c>
      <c r="F236" s="87" t="s">
        <v>359</v>
      </c>
      <c r="G236" s="65">
        <v>1326847.61</v>
      </c>
      <c r="H236" s="75"/>
      <c r="I236" s="75"/>
      <c r="J236" s="75"/>
      <c r="K236" s="75"/>
      <c r="L236" s="75"/>
      <c r="M236" s="75"/>
    </row>
    <row r="237" spans="1:13" ht="31.5">
      <c r="A237" s="23"/>
      <c r="B237" s="88" t="s">
        <v>626</v>
      </c>
      <c r="C237" s="87" t="s">
        <v>600</v>
      </c>
      <c r="D237" s="87" t="s">
        <v>342</v>
      </c>
      <c r="E237" s="87" t="s">
        <v>627</v>
      </c>
      <c r="F237" s="87"/>
      <c r="G237" s="65">
        <f aca="true" t="shared" si="30" ref="G237:G238">G238</f>
        <v>2257274</v>
      </c>
      <c r="H237" s="75"/>
      <c r="I237" s="75"/>
      <c r="J237" s="75"/>
      <c r="K237" s="75"/>
      <c r="L237" s="75"/>
      <c r="M237" s="75"/>
    </row>
    <row r="238" spans="1:13" ht="63">
      <c r="A238" s="23"/>
      <c r="B238" s="111" t="s">
        <v>628</v>
      </c>
      <c r="C238" s="87" t="s">
        <v>600</v>
      </c>
      <c r="D238" s="87" t="s">
        <v>342</v>
      </c>
      <c r="E238" s="87" t="s">
        <v>629</v>
      </c>
      <c r="F238" s="87"/>
      <c r="G238" s="65">
        <f t="shared" si="30"/>
        <v>2257274</v>
      </c>
      <c r="H238" s="75"/>
      <c r="I238" s="75"/>
      <c r="J238" s="75"/>
      <c r="K238" s="75"/>
      <c r="L238" s="75"/>
      <c r="M238" s="75"/>
    </row>
    <row r="239" spans="1:13" ht="63">
      <c r="A239" s="23"/>
      <c r="B239" s="88" t="s">
        <v>349</v>
      </c>
      <c r="C239" s="87" t="s">
        <v>600</v>
      </c>
      <c r="D239" s="87" t="s">
        <v>342</v>
      </c>
      <c r="E239" s="87" t="s">
        <v>629</v>
      </c>
      <c r="F239" s="87" t="s">
        <v>350</v>
      </c>
      <c r="G239" s="65">
        <v>2257274</v>
      </c>
      <c r="H239" s="75"/>
      <c r="I239" s="75"/>
      <c r="J239" s="75"/>
      <c r="K239" s="75"/>
      <c r="L239" s="75"/>
      <c r="M239" s="75"/>
    </row>
    <row r="240" spans="1:13" ht="31.5">
      <c r="A240" s="23"/>
      <c r="B240" s="39" t="s">
        <v>630</v>
      </c>
      <c r="C240" s="87" t="s">
        <v>600</v>
      </c>
      <c r="D240" s="87" t="s">
        <v>342</v>
      </c>
      <c r="E240" s="89" t="s">
        <v>631</v>
      </c>
      <c r="F240" s="87"/>
      <c r="G240" s="65">
        <f>G244+G248+G251+G252+G284+G286+G288+G290+G272+G256+G270+G241+G263+G274+G276+G278+G280+G282+G254</f>
        <v>484185355.07</v>
      </c>
      <c r="H240" s="75"/>
      <c r="I240" s="75"/>
      <c r="J240" s="75"/>
      <c r="K240" s="75"/>
      <c r="L240" s="75"/>
      <c r="M240" s="75"/>
    </row>
    <row r="241" spans="1:13" ht="78.75">
      <c r="A241" s="23"/>
      <c r="B241" s="39" t="s">
        <v>608</v>
      </c>
      <c r="C241" s="87" t="s">
        <v>600</v>
      </c>
      <c r="D241" s="87" t="s">
        <v>342</v>
      </c>
      <c r="E241" s="87" t="s">
        <v>632</v>
      </c>
      <c r="F241" s="87"/>
      <c r="G241" s="65">
        <f>G242+G243</f>
        <v>14800036</v>
      </c>
      <c r="H241" s="75"/>
      <c r="I241" s="75"/>
      <c r="J241" s="75"/>
      <c r="K241" s="75"/>
      <c r="L241" s="75"/>
      <c r="M241" s="75"/>
    </row>
    <row r="242" spans="1:13" ht="63">
      <c r="A242" s="23"/>
      <c r="B242" s="88" t="s">
        <v>349</v>
      </c>
      <c r="C242" s="87" t="s">
        <v>600</v>
      </c>
      <c r="D242" s="87" t="s">
        <v>342</v>
      </c>
      <c r="E242" s="87" t="s">
        <v>632</v>
      </c>
      <c r="F242" s="87" t="s">
        <v>350</v>
      </c>
      <c r="G242" s="65">
        <v>10374918</v>
      </c>
      <c r="H242" s="75"/>
      <c r="I242" s="75"/>
      <c r="J242" s="75"/>
      <c r="K242" s="75"/>
      <c r="L242" s="75"/>
      <c r="M242" s="75"/>
    </row>
    <row r="243" spans="1:13" ht="15.75">
      <c r="A243" s="23"/>
      <c r="B243" s="53" t="s">
        <v>445</v>
      </c>
      <c r="C243" s="87" t="s">
        <v>600</v>
      </c>
      <c r="D243" s="87" t="s">
        <v>342</v>
      </c>
      <c r="E243" s="87" t="s">
        <v>632</v>
      </c>
      <c r="F243" s="87" t="s">
        <v>446</v>
      </c>
      <c r="G243" s="65">
        <v>4425118</v>
      </c>
      <c r="H243" s="75"/>
      <c r="I243" s="75"/>
      <c r="J243" s="75"/>
      <c r="K243" s="75"/>
      <c r="L243" s="75"/>
      <c r="M243" s="75"/>
    </row>
    <row r="244" spans="1:13" ht="110.25">
      <c r="A244" s="23"/>
      <c r="B244" s="55" t="s">
        <v>633</v>
      </c>
      <c r="C244" s="87" t="s">
        <v>600</v>
      </c>
      <c r="D244" s="87" t="s">
        <v>342</v>
      </c>
      <c r="E244" s="89" t="s">
        <v>634</v>
      </c>
      <c r="F244" s="87"/>
      <c r="G244" s="65">
        <f>G245+G246+G247</f>
        <v>256030163</v>
      </c>
      <c r="H244" s="75"/>
      <c r="I244" s="75"/>
      <c r="J244" s="75"/>
      <c r="K244" s="75"/>
      <c r="L244" s="75"/>
      <c r="M244" s="75"/>
    </row>
    <row r="245" spans="1:13" ht="63">
      <c r="A245" s="23"/>
      <c r="B245" s="88" t="s">
        <v>349</v>
      </c>
      <c r="C245" s="87" t="s">
        <v>600</v>
      </c>
      <c r="D245" s="87" t="s">
        <v>342</v>
      </c>
      <c r="E245" s="89" t="s">
        <v>634</v>
      </c>
      <c r="F245" s="87" t="s">
        <v>350</v>
      </c>
      <c r="G245" s="65">
        <v>248342657.03</v>
      </c>
      <c r="H245" s="23"/>
      <c r="I245" s="75"/>
      <c r="J245" s="75"/>
      <c r="K245" s="75"/>
      <c r="L245" s="75"/>
      <c r="M245" s="75"/>
    </row>
    <row r="246" spans="1:13" ht="31.5">
      <c r="A246" s="23"/>
      <c r="B246" s="88" t="s">
        <v>358</v>
      </c>
      <c r="C246" s="87" t="s">
        <v>600</v>
      </c>
      <c r="D246" s="87" t="s">
        <v>342</v>
      </c>
      <c r="E246" s="89" t="s">
        <v>634</v>
      </c>
      <c r="F246" s="87" t="s">
        <v>359</v>
      </c>
      <c r="G246" s="65">
        <v>6099817</v>
      </c>
      <c r="H246" s="23"/>
      <c r="I246" s="75"/>
      <c r="J246" s="75"/>
      <c r="K246" s="75"/>
      <c r="L246" s="75"/>
      <c r="M246" s="75"/>
    </row>
    <row r="247" spans="1:13" ht="15.75">
      <c r="A247" s="23"/>
      <c r="B247" s="53" t="s">
        <v>445</v>
      </c>
      <c r="C247" s="87" t="s">
        <v>600</v>
      </c>
      <c r="D247" s="87" t="s">
        <v>342</v>
      </c>
      <c r="E247" s="87" t="s">
        <v>634</v>
      </c>
      <c r="F247" s="87" t="s">
        <v>446</v>
      </c>
      <c r="G247" s="65">
        <v>1587688.97</v>
      </c>
      <c r="H247" s="75"/>
      <c r="I247" s="75"/>
      <c r="J247" s="75"/>
      <c r="K247" s="75"/>
      <c r="L247" s="75"/>
      <c r="M247"/>
    </row>
    <row r="248" spans="1:13" ht="31.5">
      <c r="A248" s="23"/>
      <c r="B248" s="88" t="s">
        <v>635</v>
      </c>
      <c r="C248" s="87" t="s">
        <v>600</v>
      </c>
      <c r="D248" s="87" t="s">
        <v>342</v>
      </c>
      <c r="E248" s="89" t="s">
        <v>636</v>
      </c>
      <c r="F248" s="87"/>
      <c r="G248" s="65">
        <f>G249</f>
        <v>183663</v>
      </c>
      <c r="H248" s="23"/>
      <c r="I248" s="75"/>
      <c r="J248" s="75"/>
      <c r="K248" s="75"/>
      <c r="L248" s="75"/>
      <c r="M248" s="75"/>
    </row>
    <row r="249" spans="1:13" ht="63">
      <c r="A249" s="23"/>
      <c r="B249" s="88" t="s">
        <v>349</v>
      </c>
      <c r="C249" s="87" t="s">
        <v>600</v>
      </c>
      <c r="D249" s="87" t="s">
        <v>342</v>
      </c>
      <c r="E249" s="89" t="s">
        <v>636</v>
      </c>
      <c r="F249" s="87" t="s">
        <v>350</v>
      </c>
      <c r="G249" s="65">
        <v>183663</v>
      </c>
      <c r="H249" s="23"/>
      <c r="I249" s="75"/>
      <c r="J249" s="75"/>
      <c r="K249" s="75"/>
      <c r="L249" s="75"/>
      <c r="M249" s="75"/>
    </row>
    <row r="250" spans="1:13" ht="78.75">
      <c r="A250" s="23"/>
      <c r="B250" s="88" t="s">
        <v>637</v>
      </c>
      <c r="C250" s="87" t="s">
        <v>600</v>
      </c>
      <c r="D250" s="87" t="s">
        <v>342</v>
      </c>
      <c r="E250" s="89" t="s">
        <v>638</v>
      </c>
      <c r="F250" s="87"/>
      <c r="G250" s="65">
        <f>G251</f>
        <v>1062527</v>
      </c>
      <c r="H250" s="23"/>
      <c r="I250" s="75"/>
      <c r="J250" s="75"/>
      <c r="K250" s="75"/>
      <c r="L250" s="75"/>
      <c r="M250" s="75"/>
    </row>
    <row r="251" spans="1:13" ht="31.5">
      <c r="A251" s="23"/>
      <c r="B251" s="88" t="s">
        <v>358</v>
      </c>
      <c r="C251" s="87" t="s">
        <v>600</v>
      </c>
      <c r="D251" s="87" t="s">
        <v>342</v>
      </c>
      <c r="E251" s="89" t="s">
        <v>638</v>
      </c>
      <c r="F251" s="87" t="s">
        <v>359</v>
      </c>
      <c r="G251" s="65">
        <v>1062527</v>
      </c>
      <c r="H251" s="23"/>
      <c r="I251" s="75"/>
      <c r="J251" s="75"/>
      <c r="K251" s="75"/>
      <c r="L251" s="75"/>
      <c r="M251" s="75"/>
    </row>
    <row r="252" spans="1:13" ht="78.75">
      <c r="A252" s="23"/>
      <c r="B252" s="88" t="s">
        <v>639</v>
      </c>
      <c r="C252" s="87" t="s">
        <v>600</v>
      </c>
      <c r="D252" s="87" t="s">
        <v>342</v>
      </c>
      <c r="E252" s="89" t="s">
        <v>640</v>
      </c>
      <c r="F252" s="87"/>
      <c r="G252" s="65">
        <f>G253</f>
        <v>485191</v>
      </c>
      <c r="H252" s="23"/>
      <c r="I252" s="75"/>
      <c r="J252" s="75"/>
      <c r="K252" s="75"/>
      <c r="L252" s="75"/>
      <c r="M252" s="75"/>
    </row>
    <row r="253" spans="1:13" ht="31.5">
      <c r="A253" s="23"/>
      <c r="B253" s="88" t="s">
        <v>358</v>
      </c>
      <c r="C253" s="87" t="s">
        <v>600</v>
      </c>
      <c r="D253" s="87" t="s">
        <v>342</v>
      </c>
      <c r="E253" s="89" t="s">
        <v>640</v>
      </c>
      <c r="F253" s="87" t="s">
        <v>359</v>
      </c>
      <c r="G253" s="65">
        <v>485191</v>
      </c>
      <c r="H253" s="23"/>
      <c r="I253" s="75"/>
      <c r="J253" s="75"/>
      <c r="K253" s="75"/>
      <c r="L253" s="75"/>
      <c r="M253" s="75"/>
    </row>
    <row r="254" spans="1:13" ht="78.75">
      <c r="A254" s="23"/>
      <c r="B254" s="88" t="s">
        <v>641</v>
      </c>
      <c r="C254" s="87" t="s">
        <v>600</v>
      </c>
      <c r="D254" s="87" t="s">
        <v>342</v>
      </c>
      <c r="E254" s="87" t="s">
        <v>642</v>
      </c>
      <c r="F254" s="87"/>
      <c r="G254" s="65">
        <f>G255</f>
        <v>552000</v>
      </c>
      <c r="H254" s="75"/>
      <c r="I254" s="75"/>
      <c r="J254" s="75"/>
      <c r="K254" s="75"/>
      <c r="L254" s="75"/>
      <c r="M254"/>
    </row>
    <row r="255" spans="1:13" ht="31.5">
      <c r="A255" s="23"/>
      <c r="B255" s="88" t="s">
        <v>358</v>
      </c>
      <c r="C255" s="87" t="s">
        <v>600</v>
      </c>
      <c r="D255" s="87" t="s">
        <v>342</v>
      </c>
      <c r="E255" s="87" t="s">
        <v>642</v>
      </c>
      <c r="F255" s="87" t="s">
        <v>359</v>
      </c>
      <c r="G255" s="65">
        <v>552000</v>
      </c>
      <c r="H255" s="75"/>
      <c r="I255" s="75"/>
      <c r="J255" s="75"/>
      <c r="K255" s="75"/>
      <c r="L255" s="75"/>
      <c r="M255"/>
    </row>
    <row r="256" spans="1:13" ht="31.5">
      <c r="A256" s="23"/>
      <c r="B256" s="88" t="s">
        <v>643</v>
      </c>
      <c r="C256" s="87" t="s">
        <v>600</v>
      </c>
      <c r="D256" s="87" t="s">
        <v>342</v>
      </c>
      <c r="E256" s="87" t="s">
        <v>644</v>
      </c>
      <c r="F256" s="87"/>
      <c r="G256" s="65">
        <f>G257+G259+G261</f>
        <v>6514816</v>
      </c>
      <c r="H256" s="23"/>
      <c r="I256" s="75"/>
      <c r="J256" s="75"/>
      <c r="K256" s="75"/>
      <c r="L256" s="75"/>
      <c r="M256" s="75"/>
    </row>
    <row r="257" spans="1:13" ht="31.5">
      <c r="A257" s="23"/>
      <c r="B257" s="88" t="s">
        <v>645</v>
      </c>
      <c r="C257" s="87" t="s">
        <v>600</v>
      </c>
      <c r="D257" s="87" t="s">
        <v>342</v>
      </c>
      <c r="E257" s="87" t="s">
        <v>646</v>
      </c>
      <c r="F257" s="87"/>
      <c r="G257" s="65">
        <f>G258</f>
        <v>2400000</v>
      </c>
      <c r="H257" s="23"/>
      <c r="I257" s="75"/>
      <c r="J257" s="75"/>
      <c r="K257" s="75"/>
      <c r="L257" s="75"/>
      <c r="M257" s="75"/>
    </row>
    <row r="258" spans="1:13" ht="31.5">
      <c r="A258" s="23"/>
      <c r="B258" s="88" t="s">
        <v>358</v>
      </c>
      <c r="C258" s="87" t="s">
        <v>600</v>
      </c>
      <c r="D258" s="87" t="s">
        <v>342</v>
      </c>
      <c r="E258" s="87" t="s">
        <v>646</v>
      </c>
      <c r="F258" s="87" t="s">
        <v>359</v>
      </c>
      <c r="G258" s="65">
        <v>2400000</v>
      </c>
      <c r="H258" s="23"/>
      <c r="I258" s="75"/>
      <c r="J258" s="75"/>
      <c r="K258" s="75"/>
      <c r="L258" s="75"/>
      <c r="M258" s="75"/>
    </row>
    <row r="259" spans="1:13" ht="31.5">
      <c r="A259" s="23"/>
      <c r="B259" s="88" t="s">
        <v>647</v>
      </c>
      <c r="C259" s="87" t="s">
        <v>600</v>
      </c>
      <c r="D259" s="87" t="s">
        <v>342</v>
      </c>
      <c r="E259" s="87" t="s">
        <v>648</v>
      </c>
      <c r="F259" s="87"/>
      <c r="G259" s="65">
        <f>G260</f>
        <v>2246826</v>
      </c>
      <c r="H259" s="23"/>
      <c r="I259" s="75"/>
      <c r="J259" s="75"/>
      <c r="K259" s="75"/>
      <c r="L259" s="75"/>
      <c r="M259" s="75"/>
    </row>
    <row r="260" spans="1:13" ht="31.5">
      <c r="A260" s="23"/>
      <c r="B260" s="88" t="s">
        <v>358</v>
      </c>
      <c r="C260" s="87" t="s">
        <v>600</v>
      </c>
      <c r="D260" s="87" t="s">
        <v>342</v>
      </c>
      <c r="E260" s="87" t="s">
        <v>648</v>
      </c>
      <c r="F260" s="87" t="s">
        <v>359</v>
      </c>
      <c r="G260" s="65">
        <v>2246826</v>
      </c>
      <c r="H260" s="23"/>
      <c r="I260" s="75"/>
      <c r="J260" s="75"/>
      <c r="K260" s="75"/>
      <c r="L260" s="75"/>
      <c r="M260" s="75"/>
    </row>
    <row r="261" spans="1:13" ht="47.25">
      <c r="A261" s="23"/>
      <c r="B261" s="88" t="s">
        <v>649</v>
      </c>
      <c r="C261" s="87" t="s">
        <v>600</v>
      </c>
      <c r="D261" s="87" t="s">
        <v>342</v>
      </c>
      <c r="E261" s="87" t="s">
        <v>650</v>
      </c>
      <c r="F261" s="87"/>
      <c r="G261" s="65">
        <f>G262</f>
        <v>1867990</v>
      </c>
      <c r="H261" s="23"/>
      <c r="I261" s="75"/>
      <c r="J261" s="75"/>
      <c r="K261" s="75"/>
      <c r="L261" s="75"/>
      <c r="M261" s="75"/>
    </row>
    <row r="262" spans="1:13" ht="31.5">
      <c r="A262" s="23"/>
      <c r="B262" s="88" t="s">
        <v>358</v>
      </c>
      <c r="C262" s="87" t="s">
        <v>600</v>
      </c>
      <c r="D262" s="87" t="s">
        <v>342</v>
      </c>
      <c r="E262" s="87" t="s">
        <v>650</v>
      </c>
      <c r="F262" s="87" t="s">
        <v>359</v>
      </c>
      <c r="G262" s="65">
        <v>1867990</v>
      </c>
      <c r="H262" s="23"/>
      <c r="I262" s="75"/>
      <c r="J262" s="75"/>
      <c r="K262" s="75"/>
      <c r="L262" s="75"/>
      <c r="M262" s="75"/>
    </row>
    <row r="263" spans="1:13" ht="31.5">
      <c r="A263" s="23"/>
      <c r="B263" s="88" t="s">
        <v>643</v>
      </c>
      <c r="C263" s="87" t="s">
        <v>600</v>
      </c>
      <c r="D263" s="87" t="s">
        <v>342</v>
      </c>
      <c r="E263" s="89" t="s">
        <v>651</v>
      </c>
      <c r="F263" s="87"/>
      <c r="G263" s="65">
        <f>G264+G266+G268</f>
        <v>5231866.07</v>
      </c>
      <c r="H263" s="23"/>
      <c r="I263" s="75"/>
      <c r="J263" s="75"/>
      <c r="K263" s="75"/>
      <c r="L263" s="75"/>
      <c r="M263" s="75"/>
    </row>
    <row r="264" spans="1:13" ht="31.5">
      <c r="A264" s="23"/>
      <c r="B264" s="88" t="s">
        <v>652</v>
      </c>
      <c r="C264" s="87" t="s">
        <v>600</v>
      </c>
      <c r="D264" s="87" t="s">
        <v>342</v>
      </c>
      <c r="E264" s="87" t="s">
        <v>653</v>
      </c>
      <c r="F264" s="87"/>
      <c r="G264" s="65">
        <f>G265</f>
        <v>2117650</v>
      </c>
      <c r="H264" s="23"/>
      <c r="I264" s="75"/>
      <c r="J264" s="75"/>
      <c r="K264" s="75"/>
      <c r="L264" s="75"/>
      <c r="M264" s="75"/>
    </row>
    <row r="265" spans="1:13" ht="31.5">
      <c r="A265" s="23"/>
      <c r="B265" s="88" t="s">
        <v>358</v>
      </c>
      <c r="C265" s="87" t="s">
        <v>600</v>
      </c>
      <c r="D265" s="87" t="s">
        <v>342</v>
      </c>
      <c r="E265" s="87" t="s">
        <v>653</v>
      </c>
      <c r="F265" s="87" t="s">
        <v>359</v>
      </c>
      <c r="G265" s="65">
        <v>2117650</v>
      </c>
      <c r="H265" s="23"/>
      <c r="I265" s="75"/>
      <c r="J265" s="75"/>
      <c r="K265" s="75"/>
      <c r="L265" s="75"/>
      <c r="M265" s="75"/>
    </row>
    <row r="266" spans="1:13" ht="31.5">
      <c r="A266" s="23"/>
      <c r="B266" s="88" t="s">
        <v>654</v>
      </c>
      <c r="C266" s="87" t="s">
        <v>600</v>
      </c>
      <c r="D266" s="87" t="s">
        <v>342</v>
      </c>
      <c r="E266" s="87" t="s">
        <v>655</v>
      </c>
      <c r="F266" s="87"/>
      <c r="G266" s="65">
        <f>G267</f>
        <v>1868896.07</v>
      </c>
      <c r="H266" s="23"/>
      <c r="I266" s="75"/>
      <c r="J266" s="75"/>
      <c r="K266" s="75"/>
      <c r="L266" s="75"/>
      <c r="M266" s="75"/>
    </row>
    <row r="267" spans="1:13" ht="31.5">
      <c r="A267" s="23"/>
      <c r="B267" s="88" t="s">
        <v>358</v>
      </c>
      <c r="C267" s="87" t="s">
        <v>600</v>
      </c>
      <c r="D267" s="87" t="s">
        <v>342</v>
      </c>
      <c r="E267" s="87" t="s">
        <v>655</v>
      </c>
      <c r="F267" s="87" t="s">
        <v>359</v>
      </c>
      <c r="G267" s="65">
        <v>1868896.07</v>
      </c>
      <c r="H267" s="23"/>
      <c r="I267" s="75"/>
      <c r="J267" s="75"/>
      <c r="K267" s="75"/>
      <c r="L267" s="75"/>
      <c r="M267" s="75"/>
    </row>
    <row r="268" spans="1:13" ht="47.25">
      <c r="A268" s="23"/>
      <c r="B268" s="88" t="s">
        <v>656</v>
      </c>
      <c r="C268" s="87" t="s">
        <v>600</v>
      </c>
      <c r="D268" s="87" t="s">
        <v>342</v>
      </c>
      <c r="E268" s="87" t="s">
        <v>657</v>
      </c>
      <c r="F268" s="87"/>
      <c r="G268" s="65">
        <f>G269</f>
        <v>1245320</v>
      </c>
      <c r="H268" s="23"/>
      <c r="I268" s="75"/>
      <c r="J268" s="75"/>
      <c r="K268" s="75"/>
      <c r="L268" s="75"/>
      <c r="M268" s="75"/>
    </row>
    <row r="269" spans="1:13" ht="31.5">
      <c r="A269" s="23"/>
      <c r="B269" s="88" t="s">
        <v>358</v>
      </c>
      <c r="C269" s="87" t="s">
        <v>600</v>
      </c>
      <c r="D269" s="87" t="s">
        <v>342</v>
      </c>
      <c r="E269" s="87" t="s">
        <v>657</v>
      </c>
      <c r="F269" s="87" t="s">
        <v>359</v>
      </c>
      <c r="G269" s="65">
        <v>1245320</v>
      </c>
      <c r="H269" s="23"/>
      <c r="I269" s="75"/>
      <c r="J269" s="75"/>
      <c r="K269" s="75"/>
      <c r="L269" s="75"/>
      <c r="M269" s="75"/>
    </row>
    <row r="270" spans="1:13" ht="47.25">
      <c r="A270" s="23"/>
      <c r="B270" s="88" t="s">
        <v>658</v>
      </c>
      <c r="C270" s="87" t="s">
        <v>600</v>
      </c>
      <c r="D270" s="87" t="s">
        <v>342</v>
      </c>
      <c r="E270" s="89" t="s">
        <v>659</v>
      </c>
      <c r="F270" s="87"/>
      <c r="G270" s="65">
        <f>G271</f>
        <v>13239557</v>
      </c>
      <c r="H270" s="23"/>
      <c r="I270" s="75"/>
      <c r="J270" s="75"/>
      <c r="K270" s="75"/>
      <c r="L270" s="75"/>
      <c r="M270" s="75"/>
    </row>
    <row r="271" spans="1:13" ht="63">
      <c r="A271" s="23"/>
      <c r="B271" s="88" t="s">
        <v>349</v>
      </c>
      <c r="C271" s="87" t="s">
        <v>600</v>
      </c>
      <c r="D271" s="87" t="s">
        <v>342</v>
      </c>
      <c r="E271" s="89" t="s">
        <v>659</v>
      </c>
      <c r="F271" s="87" t="s">
        <v>350</v>
      </c>
      <c r="G271" s="65">
        <v>13239557</v>
      </c>
      <c r="H271" s="23"/>
      <c r="I271" s="75"/>
      <c r="J271" s="75"/>
      <c r="K271" s="75"/>
      <c r="L271" s="75"/>
      <c r="M271" s="75"/>
    </row>
    <row r="272" spans="1:13" s="22" customFormat="1" ht="47.25">
      <c r="A272" s="23"/>
      <c r="B272" s="88" t="s">
        <v>660</v>
      </c>
      <c r="C272" s="87" t="s">
        <v>600</v>
      </c>
      <c r="D272" s="87" t="s">
        <v>342</v>
      </c>
      <c r="E272" s="89" t="s">
        <v>661</v>
      </c>
      <c r="F272" s="87"/>
      <c r="G272" s="65">
        <f>G273</f>
        <v>5376131</v>
      </c>
      <c r="H272" s="23"/>
      <c r="I272" s="75"/>
      <c r="J272" s="75"/>
      <c r="K272" s="75"/>
      <c r="L272" s="75"/>
      <c r="M272" s="75"/>
    </row>
    <row r="273" spans="1:13" s="22" customFormat="1" ht="31.5">
      <c r="A273" s="23"/>
      <c r="B273" s="88" t="s">
        <v>358</v>
      </c>
      <c r="C273" s="87" t="s">
        <v>600</v>
      </c>
      <c r="D273" s="87" t="s">
        <v>342</v>
      </c>
      <c r="E273" s="89" t="s">
        <v>661</v>
      </c>
      <c r="F273" s="87" t="s">
        <v>359</v>
      </c>
      <c r="G273" s="65">
        <v>5376131</v>
      </c>
      <c r="H273" s="23"/>
      <c r="I273" s="75"/>
      <c r="J273" s="75"/>
      <c r="K273" s="75"/>
      <c r="L273" s="75"/>
      <c r="M273" s="75"/>
    </row>
    <row r="274" spans="1:13" s="22" customFormat="1" ht="63">
      <c r="A274" s="23"/>
      <c r="B274" s="88" t="s">
        <v>662</v>
      </c>
      <c r="C274" s="87" t="s">
        <v>600</v>
      </c>
      <c r="D274" s="87" t="s">
        <v>342</v>
      </c>
      <c r="E274" s="87" t="s">
        <v>663</v>
      </c>
      <c r="F274" s="87"/>
      <c r="G274" s="65">
        <f>G275</f>
        <v>32658404</v>
      </c>
      <c r="H274" s="23"/>
      <c r="I274" s="75"/>
      <c r="J274" s="75"/>
      <c r="K274" s="75"/>
      <c r="L274" s="75"/>
      <c r="M274" s="75"/>
    </row>
    <row r="275" spans="1:13" s="22" customFormat="1" ht="31.5">
      <c r="A275" s="23"/>
      <c r="B275" s="88" t="s">
        <v>358</v>
      </c>
      <c r="C275" s="87" t="s">
        <v>600</v>
      </c>
      <c r="D275" s="87" t="s">
        <v>342</v>
      </c>
      <c r="E275" s="87" t="s">
        <v>663</v>
      </c>
      <c r="F275" s="87" t="s">
        <v>359</v>
      </c>
      <c r="G275" s="65">
        <v>32658404</v>
      </c>
      <c r="H275" s="23"/>
      <c r="I275" s="75"/>
      <c r="J275" s="75"/>
      <c r="K275" s="75"/>
      <c r="L275" s="75"/>
      <c r="M275" s="75"/>
    </row>
    <row r="276" spans="1:13" s="22" customFormat="1" ht="63">
      <c r="A276" s="23"/>
      <c r="B276" s="88" t="s">
        <v>664</v>
      </c>
      <c r="C276" s="87" t="s">
        <v>600</v>
      </c>
      <c r="D276" s="87" t="s">
        <v>342</v>
      </c>
      <c r="E276" s="87" t="s">
        <v>665</v>
      </c>
      <c r="F276" s="87"/>
      <c r="G276" s="65">
        <f>G277</f>
        <v>39599360</v>
      </c>
      <c r="H276" s="23"/>
      <c r="I276" s="75"/>
      <c r="J276" s="75"/>
      <c r="K276" s="75"/>
      <c r="L276" s="75"/>
      <c r="M276" s="75"/>
    </row>
    <row r="277" spans="1:13" s="22" customFormat="1" ht="31.5">
      <c r="A277" s="23"/>
      <c r="B277" s="88" t="s">
        <v>358</v>
      </c>
      <c r="C277" s="87" t="s">
        <v>600</v>
      </c>
      <c r="D277" s="87" t="s">
        <v>342</v>
      </c>
      <c r="E277" s="87" t="s">
        <v>665</v>
      </c>
      <c r="F277" s="87" t="s">
        <v>359</v>
      </c>
      <c r="G277" s="65">
        <v>39599360</v>
      </c>
      <c r="H277" s="23"/>
      <c r="I277" s="75"/>
      <c r="J277" s="75"/>
      <c r="K277" s="75"/>
      <c r="L277" s="75"/>
      <c r="M277" s="75"/>
    </row>
    <row r="278" spans="1:13" s="22" customFormat="1" ht="63">
      <c r="A278" s="23"/>
      <c r="B278" s="88" t="s">
        <v>666</v>
      </c>
      <c r="C278" s="87" t="s">
        <v>600</v>
      </c>
      <c r="D278" s="87" t="s">
        <v>342</v>
      </c>
      <c r="E278" s="87" t="s">
        <v>667</v>
      </c>
      <c r="F278" s="87"/>
      <c r="G278" s="65">
        <f>G279</f>
        <v>38515501</v>
      </c>
      <c r="H278" s="23"/>
      <c r="I278" s="75"/>
      <c r="J278" s="75"/>
      <c r="K278" s="75"/>
      <c r="L278" s="75"/>
      <c r="M278" s="75"/>
    </row>
    <row r="279" spans="1:13" s="22" customFormat="1" ht="31.5">
      <c r="A279" s="23"/>
      <c r="B279" s="88" t="s">
        <v>358</v>
      </c>
      <c r="C279" s="87" t="s">
        <v>600</v>
      </c>
      <c r="D279" s="87" t="s">
        <v>342</v>
      </c>
      <c r="E279" s="87" t="s">
        <v>667</v>
      </c>
      <c r="F279" s="87" t="s">
        <v>359</v>
      </c>
      <c r="G279" s="65">
        <v>38515501</v>
      </c>
      <c r="H279" s="23"/>
      <c r="I279" s="75"/>
      <c r="J279" s="75"/>
      <c r="K279" s="75"/>
      <c r="L279" s="75"/>
      <c r="M279" s="75"/>
    </row>
    <row r="280" spans="1:13" s="22" customFormat="1" ht="31.5">
      <c r="A280" s="23"/>
      <c r="B280" s="88" t="s">
        <v>668</v>
      </c>
      <c r="C280" s="87" t="s">
        <v>600</v>
      </c>
      <c r="D280" s="87" t="s">
        <v>342</v>
      </c>
      <c r="E280" s="87" t="s">
        <v>669</v>
      </c>
      <c r="F280" s="87"/>
      <c r="G280" s="65">
        <f>G281</f>
        <v>106230</v>
      </c>
      <c r="H280" s="23"/>
      <c r="I280" s="75"/>
      <c r="J280" s="75"/>
      <c r="K280" s="75"/>
      <c r="L280" s="75"/>
      <c r="M280" s="75"/>
    </row>
    <row r="281" spans="1:13" s="22" customFormat="1" ht="31.5">
      <c r="A281" s="23"/>
      <c r="B281" s="88" t="s">
        <v>358</v>
      </c>
      <c r="C281" s="87" t="s">
        <v>600</v>
      </c>
      <c r="D281" s="87" t="s">
        <v>342</v>
      </c>
      <c r="E281" s="87" t="s">
        <v>669</v>
      </c>
      <c r="F281" s="87" t="s">
        <v>359</v>
      </c>
      <c r="G281" s="65">
        <v>106230</v>
      </c>
      <c r="H281" s="23"/>
      <c r="I281" s="75"/>
      <c r="J281" s="75"/>
      <c r="K281" s="75"/>
      <c r="L281" s="75"/>
      <c r="M281" s="75"/>
    </row>
    <row r="282" spans="1:13" s="22" customFormat="1" ht="31.5">
      <c r="A282" s="23"/>
      <c r="B282" s="88" t="s">
        <v>670</v>
      </c>
      <c r="C282" s="87" t="s">
        <v>600</v>
      </c>
      <c r="D282" s="87" t="s">
        <v>342</v>
      </c>
      <c r="E282" s="87" t="s">
        <v>671</v>
      </c>
      <c r="F282" s="87"/>
      <c r="G282" s="65">
        <f>G283</f>
        <v>5205300</v>
      </c>
      <c r="H282" s="23"/>
      <c r="I282" s="75"/>
      <c r="J282" s="75"/>
      <c r="K282" s="75"/>
      <c r="L282" s="75"/>
      <c r="M282" s="75"/>
    </row>
    <row r="283" spans="1:13" s="22" customFormat="1" ht="31.5">
      <c r="A283" s="23"/>
      <c r="B283" s="88" t="s">
        <v>358</v>
      </c>
      <c r="C283" s="87" t="s">
        <v>600</v>
      </c>
      <c r="D283" s="87" t="s">
        <v>342</v>
      </c>
      <c r="E283" s="87" t="s">
        <v>671</v>
      </c>
      <c r="F283" s="87" t="s">
        <v>359</v>
      </c>
      <c r="G283" s="65">
        <v>5205300</v>
      </c>
      <c r="H283" s="23"/>
      <c r="I283" s="75"/>
      <c r="J283" s="75"/>
      <c r="K283" s="75"/>
      <c r="L283" s="75"/>
      <c r="M283" s="75"/>
    </row>
    <row r="284" spans="1:13" s="22" customFormat="1" ht="31.5">
      <c r="A284" s="23"/>
      <c r="B284" s="53" t="s">
        <v>672</v>
      </c>
      <c r="C284" s="87" t="s">
        <v>600</v>
      </c>
      <c r="D284" s="87" t="s">
        <v>342</v>
      </c>
      <c r="E284" s="89" t="s">
        <v>673</v>
      </c>
      <c r="F284" s="87"/>
      <c r="G284" s="65">
        <f>G285</f>
        <v>2835967</v>
      </c>
      <c r="H284" s="110"/>
      <c r="I284" s="75"/>
      <c r="J284" s="75"/>
      <c r="K284" s="75"/>
      <c r="L284" s="75"/>
      <c r="M284" s="75"/>
    </row>
    <row r="285" spans="1:13" s="22" customFormat="1" ht="63">
      <c r="A285" s="23"/>
      <c r="B285" s="88" t="s">
        <v>349</v>
      </c>
      <c r="C285" s="87" t="s">
        <v>600</v>
      </c>
      <c r="D285" s="87" t="s">
        <v>342</v>
      </c>
      <c r="E285" s="89" t="s">
        <v>673</v>
      </c>
      <c r="F285" s="87" t="s">
        <v>500</v>
      </c>
      <c r="G285" s="65">
        <v>2835967</v>
      </c>
      <c r="H285" s="110"/>
      <c r="I285" s="75"/>
      <c r="J285" s="75"/>
      <c r="K285" s="75"/>
      <c r="L285" s="75"/>
      <c r="M285" s="75"/>
    </row>
    <row r="286" spans="1:13" ht="63">
      <c r="A286" s="23"/>
      <c r="B286" s="88" t="s">
        <v>674</v>
      </c>
      <c r="C286" s="87" t="s">
        <v>600</v>
      </c>
      <c r="D286" s="87" t="s">
        <v>342</v>
      </c>
      <c r="E286" s="89" t="s">
        <v>675</v>
      </c>
      <c r="F286" s="87"/>
      <c r="G286" s="65">
        <f>G287</f>
        <v>1862901</v>
      </c>
      <c r="H286" s="110"/>
      <c r="I286" s="75"/>
      <c r="J286" s="75"/>
      <c r="K286" s="75"/>
      <c r="L286" s="75"/>
      <c r="M286" s="75"/>
    </row>
    <row r="287" spans="1:13" ht="31.5">
      <c r="A287" s="23"/>
      <c r="B287" s="88" t="s">
        <v>358</v>
      </c>
      <c r="C287" s="87" t="s">
        <v>600</v>
      </c>
      <c r="D287" s="87" t="s">
        <v>342</v>
      </c>
      <c r="E287" s="89" t="s">
        <v>675</v>
      </c>
      <c r="F287" s="87" t="s">
        <v>359</v>
      </c>
      <c r="G287" s="65">
        <v>1862901</v>
      </c>
      <c r="H287" s="110"/>
      <c r="I287" s="75"/>
      <c r="J287" s="75"/>
      <c r="K287" s="75"/>
      <c r="L287" s="75"/>
      <c r="M287" s="75"/>
    </row>
    <row r="288" spans="1:13" ht="63">
      <c r="A288" s="23"/>
      <c r="B288" s="51" t="s">
        <v>676</v>
      </c>
      <c r="C288" s="87" t="s">
        <v>600</v>
      </c>
      <c r="D288" s="87" t="s">
        <v>342</v>
      </c>
      <c r="E288" s="89" t="s">
        <v>677</v>
      </c>
      <c r="F288" s="87"/>
      <c r="G288" s="65">
        <f>G289</f>
        <v>4696109</v>
      </c>
      <c r="H288" s="110"/>
      <c r="I288" s="75"/>
      <c r="J288" s="75"/>
      <c r="K288" s="75"/>
      <c r="L288" s="75"/>
      <c r="M288" s="75"/>
    </row>
    <row r="289" spans="1:13" ht="31.5">
      <c r="A289" s="23"/>
      <c r="B289" s="88" t="s">
        <v>358</v>
      </c>
      <c r="C289" s="87" t="s">
        <v>600</v>
      </c>
      <c r="D289" s="87" t="s">
        <v>342</v>
      </c>
      <c r="E289" s="89" t="s">
        <v>677</v>
      </c>
      <c r="F289" s="87" t="s">
        <v>359</v>
      </c>
      <c r="G289" s="65">
        <v>4696109</v>
      </c>
      <c r="H289" s="110"/>
      <c r="I289" s="75"/>
      <c r="J289" s="75"/>
      <c r="K289" s="75"/>
      <c r="L289" s="75"/>
      <c r="M289" s="75"/>
    </row>
    <row r="290" spans="1:13" ht="31.5">
      <c r="A290" s="23"/>
      <c r="B290" s="53" t="s">
        <v>498</v>
      </c>
      <c r="C290" s="87" t="s">
        <v>600</v>
      </c>
      <c r="D290" s="87" t="s">
        <v>342</v>
      </c>
      <c r="E290" s="89" t="s">
        <v>678</v>
      </c>
      <c r="F290" s="87"/>
      <c r="G290" s="65">
        <f>G292+G294+G293+G291</f>
        <v>55229633.00000001</v>
      </c>
      <c r="H290" s="110"/>
      <c r="I290" s="75"/>
      <c r="J290" s="75"/>
      <c r="K290" s="75"/>
      <c r="L290" s="75"/>
      <c r="M290" s="75"/>
    </row>
    <row r="291" spans="1:13" ht="63">
      <c r="A291" s="23"/>
      <c r="B291" s="88" t="s">
        <v>349</v>
      </c>
      <c r="C291" s="87" t="s">
        <v>600</v>
      </c>
      <c r="D291" s="87" t="s">
        <v>342</v>
      </c>
      <c r="E291" s="89" t="s">
        <v>678</v>
      </c>
      <c r="F291" s="87" t="s">
        <v>350</v>
      </c>
      <c r="G291" s="65">
        <v>150343.6</v>
      </c>
      <c r="H291" s="110"/>
      <c r="I291" s="75"/>
      <c r="J291" s="75"/>
      <c r="K291" s="75"/>
      <c r="L291" s="75"/>
      <c r="M291" s="75"/>
    </row>
    <row r="292" spans="1:13" ht="31.5">
      <c r="A292" s="23"/>
      <c r="B292" s="88" t="s">
        <v>358</v>
      </c>
      <c r="C292" s="87" t="s">
        <v>600</v>
      </c>
      <c r="D292" s="87" t="s">
        <v>342</v>
      </c>
      <c r="E292" s="89" t="s">
        <v>678</v>
      </c>
      <c r="F292" s="87" t="s">
        <v>359</v>
      </c>
      <c r="G292" s="65">
        <v>49526013.31</v>
      </c>
      <c r="H292" s="110"/>
      <c r="I292" s="84"/>
      <c r="J292" s="75"/>
      <c r="K292" s="75"/>
      <c r="L292" s="75"/>
      <c r="M292" s="75"/>
    </row>
    <row r="293" spans="1:13" ht="15.75">
      <c r="A293" s="23"/>
      <c r="B293" s="53" t="s">
        <v>445</v>
      </c>
      <c r="C293" s="87" t="s">
        <v>600</v>
      </c>
      <c r="D293" s="87" t="s">
        <v>342</v>
      </c>
      <c r="E293" s="89" t="s">
        <v>678</v>
      </c>
      <c r="F293" s="87" t="s">
        <v>446</v>
      </c>
      <c r="G293" s="65">
        <v>333400</v>
      </c>
      <c r="H293" s="110"/>
      <c r="I293" s="84"/>
      <c r="J293" s="75"/>
      <c r="K293" s="75"/>
      <c r="L293" s="75"/>
      <c r="M293" s="75"/>
    </row>
    <row r="294" spans="1:13" ht="15.75">
      <c r="A294" s="23"/>
      <c r="B294" s="88" t="s">
        <v>360</v>
      </c>
      <c r="C294" s="87" t="s">
        <v>600</v>
      </c>
      <c r="D294" s="87" t="s">
        <v>342</v>
      </c>
      <c r="E294" s="89" t="s">
        <v>678</v>
      </c>
      <c r="F294" s="87" t="s">
        <v>361</v>
      </c>
      <c r="G294" s="65">
        <v>5219876.09</v>
      </c>
      <c r="H294" s="110"/>
      <c r="I294" s="75"/>
      <c r="J294" s="75"/>
      <c r="K294" s="75"/>
      <c r="L294" s="75"/>
      <c r="M294" s="75"/>
    </row>
    <row r="295" spans="1:13" ht="31.5">
      <c r="A295" s="23"/>
      <c r="B295" s="88" t="s">
        <v>679</v>
      </c>
      <c r="C295" s="87" t="s">
        <v>600</v>
      </c>
      <c r="D295" s="87" t="s">
        <v>342</v>
      </c>
      <c r="E295" s="87" t="s">
        <v>680</v>
      </c>
      <c r="F295" s="87"/>
      <c r="G295" s="65">
        <f aca="true" t="shared" si="31" ref="G295:G296">G296</f>
        <v>5000000</v>
      </c>
      <c r="H295" s="110"/>
      <c r="I295" s="75"/>
      <c r="J295" s="75"/>
      <c r="K295" s="75"/>
      <c r="L295" s="75"/>
      <c r="M295" s="75"/>
    </row>
    <row r="296" spans="1:13" ht="63">
      <c r="A296" s="23"/>
      <c r="B296" s="88" t="s">
        <v>681</v>
      </c>
      <c r="C296" s="87" t="s">
        <v>600</v>
      </c>
      <c r="D296" s="87" t="s">
        <v>342</v>
      </c>
      <c r="E296" s="87" t="s">
        <v>680</v>
      </c>
      <c r="F296" s="87"/>
      <c r="G296" s="65">
        <f t="shared" si="31"/>
        <v>5000000</v>
      </c>
      <c r="H296" s="110"/>
      <c r="I296" s="75"/>
      <c r="J296" s="75"/>
      <c r="K296" s="75"/>
      <c r="L296" s="75"/>
      <c r="M296" s="75"/>
    </row>
    <row r="297" spans="1:13" ht="31.5">
      <c r="A297" s="23"/>
      <c r="B297" s="88" t="s">
        <v>358</v>
      </c>
      <c r="C297" s="87" t="s">
        <v>600</v>
      </c>
      <c r="D297" s="87" t="s">
        <v>342</v>
      </c>
      <c r="E297" s="87" t="s">
        <v>680</v>
      </c>
      <c r="F297" s="87" t="s">
        <v>359</v>
      </c>
      <c r="G297" s="65">
        <v>5000000</v>
      </c>
      <c r="H297" s="110"/>
      <c r="I297" s="75"/>
      <c r="J297" s="75"/>
      <c r="K297" s="75"/>
      <c r="L297" s="75"/>
      <c r="M297" s="75"/>
    </row>
    <row r="298" spans="1:13" ht="31.5">
      <c r="A298" s="23"/>
      <c r="B298" s="88" t="s">
        <v>682</v>
      </c>
      <c r="C298" s="87" t="s">
        <v>600</v>
      </c>
      <c r="D298" s="87" t="s">
        <v>342</v>
      </c>
      <c r="E298" s="87" t="s">
        <v>683</v>
      </c>
      <c r="F298" s="87"/>
      <c r="G298" s="65">
        <f aca="true" t="shared" si="32" ref="G298:G299">G299</f>
        <v>6037536</v>
      </c>
      <c r="H298" s="110"/>
      <c r="I298" s="75"/>
      <c r="J298" s="75"/>
      <c r="K298" s="75"/>
      <c r="L298" s="75"/>
      <c r="M298" s="75"/>
    </row>
    <row r="299" spans="1:13" ht="110.25">
      <c r="A299" s="23"/>
      <c r="B299" s="88" t="s">
        <v>684</v>
      </c>
      <c r="C299" s="87" t="s">
        <v>600</v>
      </c>
      <c r="D299" s="87" t="s">
        <v>342</v>
      </c>
      <c r="E299" s="87" t="s">
        <v>685</v>
      </c>
      <c r="F299" s="87"/>
      <c r="G299" s="65">
        <f t="shared" si="32"/>
        <v>6037536</v>
      </c>
      <c r="H299" s="110"/>
      <c r="I299" s="75"/>
      <c r="J299" s="75"/>
      <c r="K299" s="75"/>
      <c r="L299" s="75"/>
      <c r="M299" s="75"/>
    </row>
    <row r="300" spans="1:13" ht="31.5">
      <c r="A300" s="23"/>
      <c r="B300" s="88" t="s">
        <v>358</v>
      </c>
      <c r="C300" s="87" t="s">
        <v>600</v>
      </c>
      <c r="D300" s="87" t="s">
        <v>342</v>
      </c>
      <c r="E300" s="87" t="s">
        <v>685</v>
      </c>
      <c r="F300" s="87" t="s">
        <v>359</v>
      </c>
      <c r="G300" s="65">
        <v>6037536</v>
      </c>
      <c r="H300" s="110"/>
      <c r="I300" s="75"/>
      <c r="J300" s="75"/>
      <c r="K300" s="75"/>
      <c r="L300" s="75"/>
      <c r="M300" s="75"/>
    </row>
    <row r="301" spans="1:13" ht="47.25">
      <c r="A301" s="23"/>
      <c r="B301" s="36" t="s">
        <v>469</v>
      </c>
      <c r="C301" s="83" t="s">
        <v>600</v>
      </c>
      <c r="D301" s="83" t="s">
        <v>342</v>
      </c>
      <c r="E301" s="79" t="s">
        <v>381</v>
      </c>
      <c r="F301" s="87"/>
      <c r="G301" s="65">
        <f aca="true" t="shared" si="33" ref="G301:G304">G302</f>
        <v>268000</v>
      </c>
      <c r="H301" s="110"/>
      <c r="I301" s="75"/>
      <c r="J301" s="75"/>
      <c r="K301" s="75"/>
      <c r="L301" s="75"/>
      <c r="M301" s="75"/>
    </row>
    <row r="302" spans="1:13" ht="63">
      <c r="A302" s="23"/>
      <c r="B302" s="88" t="s">
        <v>470</v>
      </c>
      <c r="C302" s="87" t="s">
        <v>600</v>
      </c>
      <c r="D302" s="87" t="s">
        <v>342</v>
      </c>
      <c r="E302" s="86" t="s">
        <v>471</v>
      </c>
      <c r="F302" s="87"/>
      <c r="G302" s="65">
        <f t="shared" si="33"/>
        <v>268000</v>
      </c>
      <c r="H302" s="105"/>
      <c r="I302" s="75"/>
      <c r="J302" s="75"/>
      <c r="K302" s="75"/>
      <c r="L302" s="75"/>
      <c r="M302" s="75"/>
    </row>
    <row r="303" spans="1:13" ht="31.5">
      <c r="A303" s="23"/>
      <c r="B303" s="88" t="s">
        <v>686</v>
      </c>
      <c r="C303" s="87" t="s">
        <v>600</v>
      </c>
      <c r="D303" s="87" t="s">
        <v>342</v>
      </c>
      <c r="E303" s="86" t="s">
        <v>687</v>
      </c>
      <c r="F303" s="87"/>
      <c r="G303" s="65">
        <f t="shared" si="33"/>
        <v>268000</v>
      </c>
      <c r="H303" s="105"/>
      <c r="I303" s="75"/>
      <c r="J303" s="75"/>
      <c r="K303" s="75"/>
      <c r="L303" s="75"/>
      <c r="M303" s="75"/>
    </row>
    <row r="304" spans="1:13" ht="31.5">
      <c r="A304" s="23"/>
      <c r="B304" s="88" t="s">
        <v>474</v>
      </c>
      <c r="C304" s="87" t="s">
        <v>600</v>
      </c>
      <c r="D304" s="87" t="s">
        <v>342</v>
      </c>
      <c r="E304" s="86" t="s">
        <v>688</v>
      </c>
      <c r="F304" s="87"/>
      <c r="G304" s="65">
        <f t="shared" si="33"/>
        <v>268000</v>
      </c>
      <c r="H304" s="105"/>
      <c r="I304" s="75"/>
      <c r="J304" s="75"/>
      <c r="K304" s="75"/>
      <c r="L304" s="75"/>
      <c r="M304" s="75"/>
    </row>
    <row r="305" spans="1:13" ht="31.5">
      <c r="A305" s="23"/>
      <c r="B305" s="88" t="s">
        <v>358</v>
      </c>
      <c r="C305" s="87" t="s">
        <v>600</v>
      </c>
      <c r="D305" s="87" t="s">
        <v>342</v>
      </c>
      <c r="E305" s="86" t="s">
        <v>688</v>
      </c>
      <c r="F305" s="87" t="s">
        <v>359</v>
      </c>
      <c r="G305" s="65">
        <v>268000</v>
      </c>
      <c r="H305" s="105"/>
      <c r="I305" s="75"/>
      <c r="J305" s="75"/>
      <c r="K305" s="75"/>
      <c r="L305" s="75"/>
      <c r="M305" s="75"/>
    </row>
    <row r="306" spans="1:13" ht="31.5">
      <c r="A306" s="23"/>
      <c r="B306" s="90" t="s">
        <v>388</v>
      </c>
      <c r="C306" s="83" t="s">
        <v>600</v>
      </c>
      <c r="D306" s="83" t="s">
        <v>342</v>
      </c>
      <c r="E306" s="79" t="s">
        <v>389</v>
      </c>
      <c r="F306" s="83"/>
      <c r="G306" s="67">
        <f aca="true" t="shared" si="34" ref="G306:G309">G307</f>
        <v>95000</v>
      </c>
      <c r="H306" s="105"/>
      <c r="I306" s="75"/>
      <c r="J306" s="75"/>
      <c r="K306" s="75"/>
      <c r="L306" s="75"/>
      <c r="M306" s="75"/>
    </row>
    <row r="307" spans="1:13" ht="63">
      <c r="A307" s="23"/>
      <c r="B307" s="88" t="s">
        <v>689</v>
      </c>
      <c r="C307" s="87" t="s">
        <v>600</v>
      </c>
      <c r="D307" s="87" t="s">
        <v>342</v>
      </c>
      <c r="E307" s="89" t="s">
        <v>690</v>
      </c>
      <c r="F307" s="87"/>
      <c r="G307" s="65">
        <f t="shared" si="34"/>
        <v>95000</v>
      </c>
      <c r="H307" s="75"/>
      <c r="I307" s="75"/>
      <c r="J307" s="75"/>
      <c r="K307" s="75"/>
      <c r="L307" s="75"/>
      <c r="M307" s="75"/>
    </row>
    <row r="308" spans="1:13" ht="47.25">
      <c r="A308" s="23"/>
      <c r="B308" s="88" t="s">
        <v>691</v>
      </c>
      <c r="C308" s="87" t="s">
        <v>600</v>
      </c>
      <c r="D308" s="87" t="s">
        <v>342</v>
      </c>
      <c r="E308" s="89" t="s">
        <v>692</v>
      </c>
      <c r="F308" s="87"/>
      <c r="G308" s="65">
        <f t="shared" si="34"/>
        <v>95000</v>
      </c>
      <c r="H308" s="75"/>
      <c r="I308" s="75"/>
      <c r="J308" s="75"/>
      <c r="K308" s="75"/>
      <c r="L308" s="75"/>
      <c r="M308" s="75"/>
    </row>
    <row r="309" spans="1:13" ht="31.5">
      <c r="A309" s="23"/>
      <c r="B309" s="88" t="s">
        <v>693</v>
      </c>
      <c r="C309" s="87" t="s">
        <v>600</v>
      </c>
      <c r="D309" s="87" t="s">
        <v>342</v>
      </c>
      <c r="E309" s="89" t="s">
        <v>694</v>
      </c>
      <c r="F309" s="87"/>
      <c r="G309" s="65">
        <f t="shared" si="34"/>
        <v>95000</v>
      </c>
      <c r="H309" s="75"/>
      <c r="I309" s="75"/>
      <c r="J309" s="75"/>
      <c r="K309" s="75"/>
      <c r="L309" s="75"/>
      <c r="M309" s="75"/>
    </row>
    <row r="310" spans="1:13" ht="31.5">
      <c r="A310" s="23"/>
      <c r="B310" s="88" t="s">
        <v>358</v>
      </c>
      <c r="C310" s="87" t="s">
        <v>600</v>
      </c>
      <c r="D310" s="87" t="s">
        <v>342</v>
      </c>
      <c r="E310" s="89" t="s">
        <v>694</v>
      </c>
      <c r="F310" s="87" t="s">
        <v>359</v>
      </c>
      <c r="G310" s="65">
        <v>95000</v>
      </c>
      <c r="H310" s="75"/>
      <c r="I310" s="75"/>
      <c r="J310" s="75"/>
      <c r="K310" s="75"/>
      <c r="L310" s="75"/>
      <c r="M310" s="75"/>
    </row>
    <row r="311" spans="1:13" ht="15.75">
      <c r="A311" s="23"/>
      <c r="B311" s="90" t="s">
        <v>695</v>
      </c>
      <c r="C311" s="83" t="s">
        <v>600</v>
      </c>
      <c r="D311" s="83" t="s">
        <v>352</v>
      </c>
      <c r="E311" s="91"/>
      <c r="F311" s="83"/>
      <c r="G311" s="67">
        <f>G312</f>
        <v>21276353</v>
      </c>
      <c r="H311" s="75"/>
      <c r="I311" s="75"/>
      <c r="J311" s="75"/>
      <c r="K311" s="75"/>
      <c r="L311" s="75"/>
      <c r="M311" s="75"/>
    </row>
    <row r="312" spans="1:13" ht="31.5">
      <c r="A312" s="23"/>
      <c r="B312" s="36" t="s">
        <v>602</v>
      </c>
      <c r="C312" s="83" t="s">
        <v>600</v>
      </c>
      <c r="D312" s="83" t="s">
        <v>352</v>
      </c>
      <c r="E312" s="91" t="s">
        <v>603</v>
      </c>
      <c r="F312" s="83"/>
      <c r="G312" s="67">
        <f>G313+G317</f>
        <v>21276353</v>
      </c>
      <c r="H312" s="75"/>
      <c r="I312" s="75"/>
      <c r="J312" s="75"/>
      <c r="K312" s="75"/>
      <c r="L312" s="75"/>
      <c r="M312" s="75"/>
    </row>
    <row r="313" spans="1:13" ht="63">
      <c r="A313" s="23"/>
      <c r="B313" s="39" t="s">
        <v>696</v>
      </c>
      <c r="C313" s="87" t="s">
        <v>600</v>
      </c>
      <c r="D313" s="87" t="s">
        <v>352</v>
      </c>
      <c r="E313" s="89" t="s">
        <v>697</v>
      </c>
      <c r="F313" s="83"/>
      <c r="G313" s="65">
        <f aca="true" t="shared" si="35" ref="G313:G315">G314</f>
        <v>27000</v>
      </c>
      <c r="H313" s="75"/>
      <c r="I313" s="75"/>
      <c r="J313" s="75"/>
      <c r="K313" s="75"/>
      <c r="L313" s="75"/>
      <c r="M313" s="75"/>
    </row>
    <row r="314" spans="1:13" ht="47.25">
      <c r="A314" s="23"/>
      <c r="B314" s="88" t="s">
        <v>698</v>
      </c>
      <c r="C314" s="87" t="s">
        <v>600</v>
      </c>
      <c r="D314" s="87" t="s">
        <v>352</v>
      </c>
      <c r="E314" s="89" t="s">
        <v>699</v>
      </c>
      <c r="F314" s="87"/>
      <c r="G314" s="65">
        <f t="shared" si="35"/>
        <v>27000</v>
      </c>
      <c r="H314" s="75"/>
      <c r="I314" s="75"/>
      <c r="J314" s="75"/>
      <c r="K314" s="75"/>
      <c r="L314" s="75"/>
      <c r="M314" s="75"/>
    </row>
    <row r="315" spans="1:13" ht="15.75">
      <c r="A315" s="23"/>
      <c r="B315" s="88" t="s">
        <v>700</v>
      </c>
      <c r="C315" s="87" t="s">
        <v>600</v>
      </c>
      <c r="D315" s="87" t="s">
        <v>352</v>
      </c>
      <c r="E315" s="89" t="s">
        <v>701</v>
      </c>
      <c r="F315" s="87"/>
      <c r="G315" s="65">
        <f t="shared" si="35"/>
        <v>27000</v>
      </c>
      <c r="H315" s="75"/>
      <c r="I315" s="75"/>
      <c r="J315" s="75"/>
      <c r="K315" s="75"/>
      <c r="L315" s="75"/>
      <c r="M315" s="75"/>
    </row>
    <row r="316" spans="1:13" ht="15.75">
      <c r="A316" s="23"/>
      <c r="B316" s="53" t="s">
        <v>445</v>
      </c>
      <c r="C316" s="87" t="s">
        <v>600</v>
      </c>
      <c r="D316" s="87" t="s">
        <v>352</v>
      </c>
      <c r="E316" s="89" t="s">
        <v>701</v>
      </c>
      <c r="F316" s="87" t="s">
        <v>446</v>
      </c>
      <c r="G316" s="65">
        <v>27000</v>
      </c>
      <c r="H316" s="75"/>
      <c r="I316" s="75"/>
      <c r="J316" s="75"/>
      <c r="K316" s="75"/>
      <c r="L316" s="75"/>
      <c r="M316" s="75"/>
    </row>
    <row r="317" spans="1:13" ht="63">
      <c r="A317" s="23"/>
      <c r="B317" s="88" t="s">
        <v>702</v>
      </c>
      <c r="C317" s="87" t="s">
        <v>600</v>
      </c>
      <c r="D317" s="87" t="s">
        <v>352</v>
      </c>
      <c r="E317" s="89" t="s">
        <v>703</v>
      </c>
      <c r="F317" s="87"/>
      <c r="G317" s="65">
        <f>G318+G330</f>
        <v>21249353</v>
      </c>
      <c r="H317" s="75"/>
      <c r="I317" s="75"/>
      <c r="J317" s="75"/>
      <c r="K317" s="75"/>
      <c r="L317" s="75"/>
      <c r="M317" s="75"/>
    </row>
    <row r="318" spans="1:13" ht="31.5">
      <c r="A318" s="23"/>
      <c r="B318" s="88" t="s">
        <v>704</v>
      </c>
      <c r="C318" s="87" t="s">
        <v>600</v>
      </c>
      <c r="D318" s="87" t="s">
        <v>352</v>
      </c>
      <c r="E318" s="89" t="s">
        <v>705</v>
      </c>
      <c r="F318" s="87"/>
      <c r="G318" s="65">
        <f>G322+G327+G319</f>
        <v>20725353</v>
      </c>
      <c r="H318" s="75"/>
      <c r="I318" s="75"/>
      <c r="J318" s="75"/>
      <c r="K318" s="75"/>
      <c r="L318" s="75"/>
      <c r="M318" s="75"/>
    </row>
    <row r="319" spans="1:13" ht="78.75">
      <c r="A319" s="23"/>
      <c r="B319" s="88" t="s">
        <v>608</v>
      </c>
      <c r="C319" s="87" t="s">
        <v>600</v>
      </c>
      <c r="D319" s="87" t="s">
        <v>352</v>
      </c>
      <c r="E319" s="87" t="s">
        <v>706</v>
      </c>
      <c r="F319" s="87"/>
      <c r="G319" s="65">
        <f>G320+G321</f>
        <v>688860</v>
      </c>
      <c r="H319" s="75"/>
      <c r="I319" s="75"/>
      <c r="J319" s="75"/>
      <c r="K319" s="75"/>
      <c r="L319" s="75"/>
      <c r="M319" s="75"/>
    </row>
    <row r="320" spans="1:13" ht="63">
      <c r="A320" s="23"/>
      <c r="B320" s="88" t="s">
        <v>349</v>
      </c>
      <c r="C320" s="87" t="s">
        <v>600</v>
      </c>
      <c r="D320" s="87" t="s">
        <v>352</v>
      </c>
      <c r="E320" s="87" t="s">
        <v>706</v>
      </c>
      <c r="F320" s="87" t="s">
        <v>350</v>
      </c>
      <c r="G320" s="65">
        <v>531364</v>
      </c>
      <c r="H320" s="75"/>
      <c r="I320" s="75"/>
      <c r="J320" s="75"/>
      <c r="K320" s="75"/>
      <c r="L320" s="75"/>
      <c r="M320" s="75"/>
    </row>
    <row r="321" spans="1:13" ht="15.75">
      <c r="A321" s="23"/>
      <c r="B321" s="53" t="s">
        <v>445</v>
      </c>
      <c r="C321" s="87" t="s">
        <v>600</v>
      </c>
      <c r="D321" s="87" t="s">
        <v>352</v>
      </c>
      <c r="E321" s="87" t="s">
        <v>706</v>
      </c>
      <c r="F321" s="87" t="s">
        <v>448</v>
      </c>
      <c r="G321" s="65">
        <v>157496</v>
      </c>
      <c r="H321" s="75"/>
      <c r="I321" s="75"/>
      <c r="J321" s="75"/>
      <c r="K321" s="75"/>
      <c r="L321" s="75"/>
      <c r="M321" s="75"/>
    </row>
    <row r="322" spans="1:13" ht="31.5">
      <c r="A322" s="23"/>
      <c r="B322" s="53" t="s">
        <v>498</v>
      </c>
      <c r="C322" s="87" t="s">
        <v>600</v>
      </c>
      <c r="D322" s="87" t="s">
        <v>352</v>
      </c>
      <c r="E322" s="89" t="s">
        <v>707</v>
      </c>
      <c r="F322" s="87"/>
      <c r="G322" s="65">
        <f>G323+G324+G326+G325</f>
        <v>18001270.33</v>
      </c>
      <c r="H322" s="75"/>
      <c r="I322" s="75"/>
      <c r="J322" s="75"/>
      <c r="K322" s="75"/>
      <c r="L322" s="75"/>
      <c r="M322" s="75"/>
    </row>
    <row r="323" spans="1:13" ht="63">
      <c r="A323" s="23"/>
      <c r="B323" s="88" t="s">
        <v>349</v>
      </c>
      <c r="C323" s="87" t="s">
        <v>600</v>
      </c>
      <c r="D323" s="87" t="s">
        <v>352</v>
      </c>
      <c r="E323" s="89" t="s">
        <v>707</v>
      </c>
      <c r="F323" s="87" t="s">
        <v>350</v>
      </c>
      <c r="G323" s="65">
        <v>12435308.27</v>
      </c>
      <c r="H323" s="75"/>
      <c r="I323" s="75"/>
      <c r="J323" s="75"/>
      <c r="K323" s="75"/>
      <c r="L323" s="75"/>
      <c r="M323" s="75"/>
    </row>
    <row r="324" spans="1:13" ht="31.5">
      <c r="A324" s="23"/>
      <c r="B324" s="88" t="s">
        <v>358</v>
      </c>
      <c r="C324" s="87" t="s">
        <v>600</v>
      </c>
      <c r="D324" s="87" t="s">
        <v>352</v>
      </c>
      <c r="E324" s="89" t="s">
        <v>707</v>
      </c>
      <c r="F324" s="87" t="s">
        <v>359</v>
      </c>
      <c r="G324" s="65">
        <v>1918334.73</v>
      </c>
      <c r="H324" s="75"/>
      <c r="I324" s="75"/>
      <c r="J324" s="75"/>
      <c r="K324" s="75"/>
      <c r="L324" s="75"/>
      <c r="M324" s="75"/>
    </row>
    <row r="325" spans="1:13" ht="31.5">
      <c r="A325" s="23"/>
      <c r="B325" s="88" t="s">
        <v>358</v>
      </c>
      <c r="C325" s="87" t="s">
        <v>600</v>
      </c>
      <c r="D325" s="87" t="s">
        <v>352</v>
      </c>
      <c r="E325" s="89" t="s">
        <v>707</v>
      </c>
      <c r="F325" s="87" t="s">
        <v>448</v>
      </c>
      <c r="G325" s="65">
        <v>3589533.33</v>
      </c>
      <c r="H325" s="75"/>
      <c r="I325" s="75"/>
      <c r="J325" s="75"/>
      <c r="K325" s="75"/>
      <c r="L325" s="75"/>
      <c r="M325" s="75"/>
    </row>
    <row r="326" spans="1:13" ht="15.75">
      <c r="A326" s="23"/>
      <c r="B326" s="88" t="s">
        <v>360</v>
      </c>
      <c r="C326" s="87" t="s">
        <v>600</v>
      </c>
      <c r="D326" s="87" t="s">
        <v>352</v>
      </c>
      <c r="E326" s="89" t="s">
        <v>707</v>
      </c>
      <c r="F326" s="87" t="s">
        <v>361</v>
      </c>
      <c r="G326" s="65">
        <v>58094</v>
      </c>
      <c r="H326" s="75"/>
      <c r="I326" s="75"/>
      <c r="J326" s="75"/>
      <c r="K326" s="75"/>
      <c r="L326" s="75"/>
      <c r="M326" s="75"/>
    </row>
    <row r="327" spans="1:13" ht="47.25">
      <c r="A327" s="23"/>
      <c r="B327" s="88" t="s">
        <v>708</v>
      </c>
      <c r="C327" s="87" t="s">
        <v>600</v>
      </c>
      <c r="D327" s="87" t="s">
        <v>352</v>
      </c>
      <c r="E327" s="89" t="s">
        <v>709</v>
      </c>
      <c r="F327" s="87"/>
      <c r="G327" s="65">
        <f>G328+G329</f>
        <v>2035222.67</v>
      </c>
      <c r="H327" s="75"/>
      <c r="I327" s="75"/>
      <c r="J327" s="75"/>
      <c r="K327" s="75"/>
      <c r="L327" s="75"/>
      <c r="M327" s="75"/>
    </row>
    <row r="328" spans="1:13" ht="31.5">
      <c r="A328" s="23"/>
      <c r="B328" s="88" t="s">
        <v>447</v>
      </c>
      <c r="C328" s="87" t="s">
        <v>600</v>
      </c>
      <c r="D328" s="87" t="s">
        <v>352</v>
      </c>
      <c r="E328" s="89" t="s">
        <v>709</v>
      </c>
      <c r="F328" s="87" t="s">
        <v>448</v>
      </c>
      <c r="G328" s="65">
        <v>2023878.27</v>
      </c>
      <c r="H328" s="75"/>
      <c r="I328" s="75"/>
      <c r="J328" s="75"/>
      <c r="K328" s="75"/>
      <c r="L328" s="75"/>
      <c r="M328" s="75"/>
    </row>
    <row r="329" spans="1:13" ht="15.75">
      <c r="A329" s="23"/>
      <c r="B329" s="88" t="s">
        <v>360</v>
      </c>
      <c r="C329" s="87" t="s">
        <v>600</v>
      </c>
      <c r="D329" s="87" t="s">
        <v>352</v>
      </c>
      <c r="E329" s="87" t="s">
        <v>709</v>
      </c>
      <c r="F329" s="87" t="s">
        <v>361</v>
      </c>
      <c r="G329" s="65">
        <v>11344.4</v>
      </c>
      <c r="H329" s="75"/>
      <c r="I329" s="75"/>
      <c r="J329" s="75"/>
      <c r="K329" s="75"/>
      <c r="L329" s="75"/>
      <c r="M329" s="75"/>
    </row>
    <row r="330" spans="1:13" ht="31.5">
      <c r="A330" s="23"/>
      <c r="B330" s="88" t="s">
        <v>710</v>
      </c>
      <c r="C330" s="87" t="s">
        <v>600</v>
      </c>
      <c r="D330" s="87" t="s">
        <v>352</v>
      </c>
      <c r="E330" s="89" t="s">
        <v>711</v>
      </c>
      <c r="F330" s="87"/>
      <c r="G330" s="65">
        <f aca="true" t="shared" si="36" ref="G330:G331">G331</f>
        <v>524000</v>
      </c>
      <c r="H330" s="75"/>
      <c r="I330" s="75"/>
      <c r="J330" s="75"/>
      <c r="K330" s="75"/>
      <c r="L330" s="75"/>
      <c r="M330" s="75"/>
    </row>
    <row r="331" spans="1:13" ht="15.75">
      <c r="A331" s="23"/>
      <c r="B331" s="88" t="s">
        <v>712</v>
      </c>
      <c r="C331" s="87" t="s">
        <v>600</v>
      </c>
      <c r="D331" s="87" t="s">
        <v>352</v>
      </c>
      <c r="E331" s="89" t="s">
        <v>713</v>
      </c>
      <c r="F331" s="87"/>
      <c r="G331" s="65">
        <f t="shared" si="36"/>
        <v>524000</v>
      </c>
      <c r="H331" s="75"/>
      <c r="I331" s="75"/>
      <c r="J331" s="75"/>
      <c r="K331" s="75"/>
      <c r="L331" s="75"/>
      <c r="M331" s="75"/>
    </row>
    <row r="332" spans="1:13" ht="31.5">
      <c r="A332" s="23"/>
      <c r="B332" s="88" t="s">
        <v>358</v>
      </c>
      <c r="C332" s="87" t="s">
        <v>600</v>
      </c>
      <c r="D332" s="87" t="s">
        <v>352</v>
      </c>
      <c r="E332" s="89" t="s">
        <v>713</v>
      </c>
      <c r="F332" s="87" t="s">
        <v>359</v>
      </c>
      <c r="G332" s="65">
        <v>524000</v>
      </c>
      <c r="H332" s="75"/>
      <c r="I332" s="75"/>
      <c r="J332" s="75"/>
      <c r="K332" s="75"/>
      <c r="L332" s="75"/>
      <c r="M332" s="75"/>
    </row>
    <row r="333" spans="1:13" ht="15.75">
      <c r="A333" s="23"/>
      <c r="B333" s="90" t="s">
        <v>714</v>
      </c>
      <c r="C333" s="83" t="s">
        <v>600</v>
      </c>
      <c r="D333" s="83" t="s">
        <v>600</v>
      </c>
      <c r="E333" s="89"/>
      <c r="F333" s="87"/>
      <c r="G333" s="67">
        <f>G334</f>
        <v>4526474.94</v>
      </c>
      <c r="H333" s="75"/>
      <c r="I333" s="75"/>
      <c r="J333" s="75"/>
      <c r="K333" s="75"/>
      <c r="L333" s="75"/>
      <c r="M333" s="75"/>
    </row>
    <row r="334" spans="1:13" ht="63">
      <c r="A334" s="23"/>
      <c r="B334" s="90" t="s">
        <v>715</v>
      </c>
      <c r="C334" s="83" t="s">
        <v>600</v>
      </c>
      <c r="D334" s="83" t="s">
        <v>600</v>
      </c>
      <c r="E334" s="91" t="s">
        <v>716</v>
      </c>
      <c r="F334" s="83"/>
      <c r="G334" s="67">
        <f>G335+G339</f>
        <v>4526474.94</v>
      </c>
      <c r="H334" s="75"/>
      <c r="I334" s="75"/>
      <c r="J334" s="75"/>
      <c r="K334" s="75"/>
      <c r="L334" s="75"/>
      <c r="M334" s="75"/>
    </row>
    <row r="335" spans="1:13" ht="94.5">
      <c r="A335" s="23"/>
      <c r="B335" s="88" t="s">
        <v>717</v>
      </c>
      <c r="C335" s="87" t="s">
        <v>600</v>
      </c>
      <c r="D335" s="87" t="s">
        <v>600</v>
      </c>
      <c r="E335" s="89" t="s">
        <v>718</v>
      </c>
      <c r="F335" s="87"/>
      <c r="G335" s="65">
        <f aca="true" t="shared" si="37" ref="G335:G337">G336</f>
        <v>197690</v>
      </c>
      <c r="H335" s="75"/>
      <c r="I335" s="75"/>
      <c r="J335" s="75"/>
      <c r="K335" s="75"/>
      <c r="L335" s="75"/>
      <c r="M335" s="75"/>
    </row>
    <row r="336" spans="1:13" ht="31.5">
      <c r="A336" s="23"/>
      <c r="B336" s="88" t="s">
        <v>719</v>
      </c>
      <c r="C336" s="87" t="s">
        <v>600</v>
      </c>
      <c r="D336" s="87" t="s">
        <v>600</v>
      </c>
      <c r="E336" s="89" t="s">
        <v>720</v>
      </c>
      <c r="F336" s="87"/>
      <c r="G336" s="65">
        <f t="shared" si="37"/>
        <v>197690</v>
      </c>
      <c r="H336" s="75"/>
      <c r="I336" s="75"/>
      <c r="J336" s="75"/>
      <c r="K336" s="75"/>
      <c r="L336" s="75"/>
      <c r="M336" s="75"/>
    </row>
    <row r="337" spans="1:13" ht="15.75">
      <c r="A337" s="23"/>
      <c r="B337" s="88" t="s">
        <v>721</v>
      </c>
      <c r="C337" s="87" t="s">
        <v>600</v>
      </c>
      <c r="D337" s="87" t="s">
        <v>600</v>
      </c>
      <c r="E337" s="89" t="s">
        <v>722</v>
      </c>
      <c r="F337" s="83"/>
      <c r="G337" s="65">
        <f t="shared" si="37"/>
        <v>197690</v>
      </c>
      <c r="H337" s="75"/>
      <c r="I337" s="75"/>
      <c r="J337" s="75"/>
      <c r="K337" s="75"/>
      <c r="L337" s="75"/>
      <c r="M337" s="75"/>
    </row>
    <row r="338" spans="1:13" ht="31.5">
      <c r="A338" s="23"/>
      <c r="B338" s="88" t="s">
        <v>358</v>
      </c>
      <c r="C338" s="87" t="s">
        <v>600</v>
      </c>
      <c r="D338" s="87" t="s">
        <v>600</v>
      </c>
      <c r="E338" s="89" t="s">
        <v>722</v>
      </c>
      <c r="F338" s="87" t="s">
        <v>359</v>
      </c>
      <c r="G338" s="65">
        <v>197690</v>
      </c>
      <c r="H338" s="75"/>
      <c r="I338" s="75"/>
      <c r="J338" s="75"/>
      <c r="K338" s="75"/>
      <c r="L338" s="75"/>
      <c r="M338" s="75"/>
    </row>
    <row r="339" spans="1:13" ht="78.75">
      <c r="A339" s="23"/>
      <c r="B339" s="88" t="s">
        <v>723</v>
      </c>
      <c r="C339" s="87" t="s">
        <v>600</v>
      </c>
      <c r="D339" s="87" t="s">
        <v>600</v>
      </c>
      <c r="E339" s="89" t="s">
        <v>724</v>
      </c>
      <c r="F339" s="87"/>
      <c r="G339" s="65">
        <f>G340</f>
        <v>4328784.94</v>
      </c>
      <c r="H339" s="75"/>
      <c r="I339" s="75"/>
      <c r="J339" s="75"/>
      <c r="K339" s="75"/>
      <c r="L339" s="75"/>
      <c r="M339" s="75"/>
    </row>
    <row r="340" spans="1:13" ht="31.5">
      <c r="A340" s="23"/>
      <c r="B340" s="88" t="s">
        <v>725</v>
      </c>
      <c r="C340" s="87" t="s">
        <v>600</v>
      </c>
      <c r="D340" s="87" t="s">
        <v>600</v>
      </c>
      <c r="E340" s="89" t="s">
        <v>726</v>
      </c>
      <c r="F340" s="87"/>
      <c r="G340" s="65">
        <f>G343+G347+G341</f>
        <v>4328784.94</v>
      </c>
      <c r="H340" s="75"/>
      <c r="I340" s="75"/>
      <c r="J340" s="75"/>
      <c r="K340" s="75"/>
      <c r="L340" s="75"/>
      <c r="M340" s="75"/>
    </row>
    <row r="341" spans="1:13" ht="15.75">
      <c r="A341" s="23"/>
      <c r="B341" s="88" t="s">
        <v>727</v>
      </c>
      <c r="C341" s="87" t="s">
        <v>600</v>
      </c>
      <c r="D341" s="87" t="s">
        <v>600</v>
      </c>
      <c r="E341" s="89" t="s">
        <v>728</v>
      </c>
      <c r="F341" s="87"/>
      <c r="G341" s="65">
        <f>G342</f>
        <v>717741</v>
      </c>
      <c r="H341" s="75"/>
      <c r="I341" s="75"/>
      <c r="J341" s="75"/>
      <c r="K341" s="75"/>
      <c r="L341" s="75"/>
      <c r="M341" s="75"/>
    </row>
    <row r="342" spans="1:13" ht="15.75">
      <c r="A342" s="23"/>
      <c r="B342" s="53" t="s">
        <v>445</v>
      </c>
      <c r="C342" s="87" t="s">
        <v>600</v>
      </c>
      <c r="D342" s="87" t="s">
        <v>600</v>
      </c>
      <c r="E342" s="89" t="s">
        <v>728</v>
      </c>
      <c r="F342" s="87" t="s">
        <v>446</v>
      </c>
      <c r="G342" s="65">
        <v>717741</v>
      </c>
      <c r="H342" s="75"/>
      <c r="I342" s="75"/>
      <c r="J342" s="75"/>
      <c r="K342" s="75"/>
      <c r="L342" s="75"/>
      <c r="M342" s="75"/>
    </row>
    <row r="343" spans="1:13" ht="31.5">
      <c r="A343" s="23"/>
      <c r="B343" s="53" t="s">
        <v>498</v>
      </c>
      <c r="C343" s="87" t="s">
        <v>729</v>
      </c>
      <c r="D343" s="87" t="s">
        <v>600</v>
      </c>
      <c r="E343" s="89" t="s">
        <v>730</v>
      </c>
      <c r="F343" s="83"/>
      <c r="G343" s="65">
        <f>G344+G345+G346</f>
        <v>2207188.9400000004</v>
      </c>
      <c r="H343" s="75"/>
      <c r="I343" s="75"/>
      <c r="J343" s="75"/>
      <c r="K343" s="75"/>
      <c r="L343" s="75"/>
      <c r="M343" s="75"/>
    </row>
    <row r="344" spans="1:14" ht="63">
      <c r="A344" s="23"/>
      <c r="B344" s="88" t="s">
        <v>349</v>
      </c>
      <c r="C344" s="87" t="s">
        <v>600</v>
      </c>
      <c r="D344" s="87" t="s">
        <v>600</v>
      </c>
      <c r="E344" s="89" t="s">
        <v>730</v>
      </c>
      <c r="F344" s="87" t="s">
        <v>350</v>
      </c>
      <c r="G344" s="65">
        <v>468947.73</v>
      </c>
      <c r="H344" s="110"/>
      <c r="I344" s="75"/>
      <c r="J344" s="75"/>
      <c r="K344" s="75"/>
      <c r="L344" s="75"/>
      <c r="M344" s="75"/>
      <c r="N344" s="22"/>
    </row>
    <row r="345" spans="1:13" ht="31.5">
      <c r="A345" s="23"/>
      <c r="B345" s="88" t="s">
        <v>358</v>
      </c>
      <c r="C345" s="87" t="s">
        <v>600</v>
      </c>
      <c r="D345" s="87" t="s">
        <v>600</v>
      </c>
      <c r="E345" s="89" t="s">
        <v>730</v>
      </c>
      <c r="F345" s="87" t="s">
        <v>359</v>
      </c>
      <c r="G345" s="65">
        <v>1735743.47</v>
      </c>
      <c r="H345" s="110"/>
      <c r="I345" s="75"/>
      <c r="J345" s="75"/>
      <c r="K345" s="75"/>
      <c r="L345" s="75"/>
      <c r="M345" s="75"/>
    </row>
    <row r="346" spans="1:13" ht="15.75">
      <c r="A346" s="23"/>
      <c r="B346" s="88" t="s">
        <v>360</v>
      </c>
      <c r="C346" s="87" t="s">
        <v>600</v>
      </c>
      <c r="D346" s="87" t="s">
        <v>600</v>
      </c>
      <c r="E346" s="89" t="s">
        <v>730</v>
      </c>
      <c r="F346" s="87" t="s">
        <v>361</v>
      </c>
      <c r="G346" s="65">
        <v>2497.74</v>
      </c>
      <c r="H346" s="110"/>
      <c r="I346" s="75"/>
      <c r="J346" s="75"/>
      <c r="K346" s="75"/>
      <c r="L346" s="75"/>
      <c r="M346" s="75"/>
    </row>
    <row r="347" spans="1:13" ht="31.5">
      <c r="A347" s="23"/>
      <c r="B347" s="112" t="s">
        <v>731</v>
      </c>
      <c r="C347" s="87" t="s">
        <v>729</v>
      </c>
      <c r="D347" s="87" t="s">
        <v>600</v>
      </c>
      <c r="E347" s="86" t="s">
        <v>732</v>
      </c>
      <c r="F347" s="87"/>
      <c r="G347" s="65">
        <f>G348</f>
        <v>1403855</v>
      </c>
      <c r="H347" s="110"/>
      <c r="I347" s="75"/>
      <c r="J347" s="75"/>
      <c r="K347" s="75"/>
      <c r="L347" s="75"/>
      <c r="M347" s="75"/>
    </row>
    <row r="348" spans="1:13" ht="15.75">
      <c r="A348" s="23"/>
      <c r="B348" s="53" t="s">
        <v>445</v>
      </c>
      <c r="C348" s="87" t="s">
        <v>600</v>
      </c>
      <c r="D348" s="87" t="s">
        <v>600</v>
      </c>
      <c r="E348" s="86" t="s">
        <v>732</v>
      </c>
      <c r="F348" s="87" t="s">
        <v>446</v>
      </c>
      <c r="G348" s="65">
        <v>1403855</v>
      </c>
      <c r="H348" s="110"/>
      <c r="I348" s="75"/>
      <c r="J348" s="75"/>
      <c r="K348" s="75"/>
      <c r="L348" s="75"/>
      <c r="M348" s="75"/>
    </row>
    <row r="349" spans="1:13" ht="15.75">
      <c r="A349" s="23"/>
      <c r="B349" s="90" t="s">
        <v>733</v>
      </c>
      <c r="C349" s="83" t="s">
        <v>600</v>
      </c>
      <c r="D349" s="83" t="s">
        <v>527</v>
      </c>
      <c r="E349" s="91"/>
      <c r="F349" s="83"/>
      <c r="G349" s="67">
        <f>G350+G360</f>
        <v>4443658.97</v>
      </c>
      <c r="H349" s="75"/>
      <c r="I349" s="75"/>
      <c r="J349" s="75"/>
      <c r="K349" s="75"/>
      <c r="L349" s="75"/>
      <c r="M349" s="75"/>
    </row>
    <row r="350" spans="1:13" ht="31.5">
      <c r="A350" s="23"/>
      <c r="B350" s="36" t="s">
        <v>602</v>
      </c>
      <c r="C350" s="83" t="s">
        <v>600</v>
      </c>
      <c r="D350" s="83" t="s">
        <v>527</v>
      </c>
      <c r="E350" s="91" t="s">
        <v>603</v>
      </c>
      <c r="F350" s="83"/>
      <c r="G350" s="67">
        <f>G351</f>
        <v>2490519.5</v>
      </c>
      <c r="H350" s="75"/>
      <c r="I350" s="75"/>
      <c r="J350" s="75"/>
      <c r="K350" s="75"/>
      <c r="L350" s="75"/>
      <c r="M350" s="75"/>
    </row>
    <row r="351" spans="1:13" ht="63">
      <c r="A351" s="23"/>
      <c r="B351" s="39" t="s">
        <v>734</v>
      </c>
      <c r="C351" s="87" t="s">
        <v>600</v>
      </c>
      <c r="D351" s="87" t="s">
        <v>527</v>
      </c>
      <c r="E351" s="89" t="s">
        <v>697</v>
      </c>
      <c r="F351" s="83"/>
      <c r="G351" s="65">
        <f>G352+G356</f>
        <v>2490519.5</v>
      </c>
      <c r="H351" s="75"/>
      <c r="I351" s="75"/>
      <c r="J351" s="75"/>
      <c r="K351" s="75"/>
      <c r="L351" s="75"/>
      <c r="M351" s="75"/>
    </row>
    <row r="352" spans="1:13" ht="31.5">
      <c r="A352" s="23"/>
      <c r="B352" s="88" t="s">
        <v>735</v>
      </c>
      <c r="C352" s="87" t="s">
        <v>600</v>
      </c>
      <c r="D352" s="87" t="s">
        <v>527</v>
      </c>
      <c r="E352" s="89" t="s">
        <v>736</v>
      </c>
      <c r="F352" s="83"/>
      <c r="G352" s="65">
        <f>G353</f>
        <v>2151519.5</v>
      </c>
      <c r="H352" s="75"/>
      <c r="I352" s="75"/>
      <c r="J352" s="75"/>
      <c r="K352" s="75"/>
      <c r="L352" s="75"/>
      <c r="M352" s="75"/>
    </row>
    <row r="353" spans="1:13" ht="31.5">
      <c r="A353" s="23"/>
      <c r="B353" s="53" t="s">
        <v>498</v>
      </c>
      <c r="C353" s="87" t="s">
        <v>600</v>
      </c>
      <c r="D353" s="87" t="s">
        <v>527</v>
      </c>
      <c r="E353" s="89" t="s">
        <v>737</v>
      </c>
      <c r="F353" s="87"/>
      <c r="G353" s="65">
        <f>G354+G355</f>
        <v>2151519.5</v>
      </c>
      <c r="H353" s="75"/>
      <c r="I353" s="75"/>
      <c r="J353" s="75"/>
      <c r="K353" s="75"/>
      <c r="L353" s="75"/>
      <c r="M353" s="75"/>
    </row>
    <row r="354" spans="1:13" ht="63">
      <c r="A354" s="23"/>
      <c r="B354" s="88" t="s">
        <v>349</v>
      </c>
      <c r="C354" s="87" t="s">
        <v>600</v>
      </c>
      <c r="D354" s="87" t="s">
        <v>527</v>
      </c>
      <c r="E354" s="89" t="s">
        <v>737</v>
      </c>
      <c r="F354" s="17">
        <v>100</v>
      </c>
      <c r="G354" s="65">
        <v>1930759</v>
      </c>
      <c r="H354" s="75"/>
      <c r="I354" s="75"/>
      <c r="J354" s="75"/>
      <c r="K354" s="75"/>
      <c r="L354" s="75"/>
      <c r="M354" s="75"/>
    </row>
    <row r="355" spans="1:13" ht="31.5">
      <c r="A355" s="23"/>
      <c r="B355" s="88" t="s">
        <v>358</v>
      </c>
      <c r="C355" s="87" t="s">
        <v>600</v>
      </c>
      <c r="D355" s="87" t="s">
        <v>527</v>
      </c>
      <c r="E355" s="89" t="s">
        <v>737</v>
      </c>
      <c r="F355" s="87" t="s">
        <v>359</v>
      </c>
      <c r="G355" s="65">
        <v>220760.5</v>
      </c>
      <c r="H355" s="75"/>
      <c r="I355" s="75"/>
      <c r="J355" s="75"/>
      <c r="K355" s="75"/>
      <c r="L355" s="75"/>
      <c r="M355" s="75"/>
    </row>
    <row r="356" spans="1:13" ht="47.25">
      <c r="A356" s="23"/>
      <c r="B356" s="88" t="s">
        <v>698</v>
      </c>
      <c r="C356" s="87" t="s">
        <v>600</v>
      </c>
      <c r="D356" s="87" t="s">
        <v>527</v>
      </c>
      <c r="E356" s="89" t="s">
        <v>699</v>
      </c>
      <c r="F356" s="87"/>
      <c r="G356" s="65">
        <f>G357</f>
        <v>339000</v>
      </c>
      <c r="H356" s="75"/>
      <c r="I356" s="75"/>
      <c r="J356" s="75"/>
      <c r="K356" s="75"/>
      <c r="L356" s="75"/>
      <c r="M356" s="75"/>
    </row>
    <row r="357" spans="1:13" ht="15.75">
      <c r="A357" s="23"/>
      <c r="B357" s="88" t="s">
        <v>738</v>
      </c>
      <c r="C357" s="87" t="s">
        <v>600</v>
      </c>
      <c r="D357" s="87" t="s">
        <v>527</v>
      </c>
      <c r="E357" s="89" t="s">
        <v>701</v>
      </c>
      <c r="F357" s="87"/>
      <c r="G357" s="65">
        <f>G358+G359</f>
        <v>339000</v>
      </c>
      <c r="H357" s="75"/>
      <c r="I357" s="75"/>
      <c r="J357" s="75"/>
      <c r="K357" s="75"/>
      <c r="L357" s="75"/>
      <c r="M357" s="75"/>
    </row>
    <row r="358" spans="1:14" ht="31.5">
      <c r="A358" s="23"/>
      <c r="B358" s="88" t="s">
        <v>358</v>
      </c>
      <c r="C358" s="87" t="s">
        <v>600</v>
      </c>
      <c r="D358" s="87" t="s">
        <v>527</v>
      </c>
      <c r="E358" s="89" t="s">
        <v>701</v>
      </c>
      <c r="F358" s="87" t="s">
        <v>359</v>
      </c>
      <c r="G358" s="65">
        <v>250000</v>
      </c>
      <c r="H358" s="75"/>
      <c r="I358" s="75"/>
      <c r="J358" s="75"/>
      <c r="K358" s="75"/>
      <c r="L358" s="75"/>
      <c r="M358" s="75"/>
      <c r="N358" s="22"/>
    </row>
    <row r="359" spans="1:14" ht="15.75">
      <c r="A359" s="23"/>
      <c r="B359" s="53" t="s">
        <v>445</v>
      </c>
      <c r="C359" s="87" t="s">
        <v>600</v>
      </c>
      <c r="D359" s="87" t="s">
        <v>527</v>
      </c>
      <c r="E359" s="89" t="s">
        <v>701</v>
      </c>
      <c r="F359" s="87" t="s">
        <v>446</v>
      </c>
      <c r="G359" s="65">
        <v>89000</v>
      </c>
      <c r="H359" s="75"/>
      <c r="I359" s="75"/>
      <c r="J359" s="75"/>
      <c r="K359" s="75"/>
      <c r="L359" s="75"/>
      <c r="M359" s="75"/>
      <c r="N359" s="22"/>
    </row>
    <row r="360" spans="1:14" ht="15.75">
      <c r="A360" s="23"/>
      <c r="B360" s="36" t="s">
        <v>397</v>
      </c>
      <c r="C360" s="83" t="s">
        <v>600</v>
      </c>
      <c r="D360" s="83" t="s">
        <v>527</v>
      </c>
      <c r="E360" s="91" t="s">
        <v>739</v>
      </c>
      <c r="F360" s="83"/>
      <c r="G360" s="67">
        <f aca="true" t="shared" si="38" ref="G360:G362">G361</f>
        <v>1953139.47</v>
      </c>
      <c r="H360" s="75"/>
      <c r="I360" s="75"/>
      <c r="J360" s="75"/>
      <c r="K360" s="75"/>
      <c r="L360" s="75"/>
      <c r="M360" s="75"/>
      <c r="N360" s="22"/>
    </row>
    <row r="361" spans="1:13" ht="31.5">
      <c r="A361" s="23"/>
      <c r="B361" s="39" t="s">
        <v>399</v>
      </c>
      <c r="C361" s="87" t="s">
        <v>600</v>
      </c>
      <c r="D361" s="87" t="s">
        <v>527</v>
      </c>
      <c r="E361" s="89" t="s">
        <v>400</v>
      </c>
      <c r="F361" s="87"/>
      <c r="G361" s="65">
        <f t="shared" si="38"/>
        <v>1953139.47</v>
      </c>
      <c r="H361" s="75"/>
      <c r="I361" s="75"/>
      <c r="J361" s="75"/>
      <c r="K361" s="75"/>
      <c r="L361" s="75"/>
      <c r="M361" s="75"/>
    </row>
    <row r="362" spans="1:13" ht="31.5">
      <c r="A362" s="23"/>
      <c r="B362" s="39" t="s">
        <v>347</v>
      </c>
      <c r="C362" s="87" t="s">
        <v>600</v>
      </c>
      <c r="D362" s="87" t="s">
        <v>527</v>
      </c>
      <c r="E362" s="89" t="s">
        <v>401</v>
      </c>
      <c r="F362" s="87"/>
      <c r="G362" s="65">
        <f t="shared" si="38"/>
        <v>1953139.47</v>
      </c>
      <c r="H362" s="75"/>
      <c r="I362" s="75"/>
      <c r="J362" s="75"/>
      <c r="K362" s="75"/>
      <c r="L362" s="75"/>
      <c r="M362" s="75"/>
    </row>
    <row r="363" spans="1:13" ht="63">
      <c r="A363" s="23"/>
      <c r="B363" s="88" t="s">
        <v>349</v>
      </c>
      <c r="C363" s="87" t="s">
        <v>600</v>
      </c>
      <c r="D363" s="87" t="s">
        <v>527</v>
      </c>
      <c r="E363" s="89" t="s">
        <v>401</v>
      </c>
      <c r="F363" s="87" t="s">
        <v>350</v>
      </c>
      <c r="G363" s="65">
        <v>1953139.47</v>
      </c>
      <c r="H363" s="75"/>
      <c r="I363" s="75"/>
      <c r="J363" s="75"/>
      <c r="K363" s="75"/>
      <c r="L363" s="75"/>
      <c r="M363" s="75"/>
    </row>
    <row r="364" spans="1:13" ht="15.75">
      <c r="A364" s="23"/>
      <c r="B364" s="90" t="s">
        <v>740</v>
      </c>
      <c r="C364" s="83" t="s">
        <v>741</v>
      </c>
      <c r="D364" s="87"/>
      <c r="E364" s="89"/>
      <c r="F364" s="87"/>
      <c r="G364" s="67">
        <f>G365+G414</f>
        <v>93788447.94</v>
      </c>
      <c r="H364" s="75"/>
      <c r="I364" s="75"/>
      <c r="J364" s="75"/>
      <c r="K364" s="75"/>
      <c r="L364" s="75"/>
      <c r="M364" s="75"/>
    </row>
    <row r="365" spans="1:13" ht="15.75">
      <c r="A365" s="23"/>
      <c r="B365" s="52" t="s">
        <v>742</v>
      </c>
      <c r="C365" s="83" t="s">
        <v>741</v>
      </c>
      <c r="D365" s="83" t="s">
        <v>340</v>
      </c>
      <c r="E365" s="79"/>
      <c r="F365" s="83"/>
      <c r="G365" s="67">
        <f>G366+G377</f>
        <v>92145966.94</v>
      </c>
      <c r="H365" s="75"/>
      <c r="I365" s="75"/>
      <c r="J365" s="75"/>
      <c r="K365" s="75"/>
      <c r="L365" s="75"/>
      <c r="M365" s="75"/>
    </row>
    <row r="366" spans="1:13" ht="47.25">
      <c r="A366" s="23"/>
      <c r="B366" s="90" t="s">
        <v>589</v>
      </c>
      <c r="C366" s="83" t="s">
        <v>741</v>
      </c>
      <c r="D366" s="83" t="s">
        <v>340</v>
      </c>
      <c r="E366" s="83" t="s">
        <v>590</v>
      </c>
      <c r="F366" s="83"/>
      <c r="G366" s="67">
        <f aca="true" t="shared" si="39" ref="G366:G367">G367</f>
        <v>32292780</v>
      </c>
      <c r="H366" s="75"/>
      <c r="I366" s="75"/>
      <c r="J366" s="75"/>
      <c r="K366" s="75"/>
      <c r="L366" s="75"/>
      <c r="M366" s="75"/>
    </row>
    <row r="367" spans="1:13" ht="63">
      <c r="A367" s="23"/>
      <c r="B367" s="88" t="s">
        <v>591</v>
      </c>
      <c r="C367" s="87" t="s">
        <v>741</v>
      </c>
      <c r="D367" s="87" t="s">
        <v>340</v>
      </c>
      <c r="E367" s="87" t="s">
        <v>592</v>
      </c>
      <c r="F367" s="87"/>
      <c r="G367" s="65">
        <f t="shared" si="39"/>
        <v>32292780</v>
      </c>
      <c r="H367" s="75"/>
      <c r="I367" s="75"/>
      <c r="J367" s="75"/>
      <c r="K367" s="75"/>
      <c r="L367" s="75"/>
      <c r="M367" s="75"/>
    </row>
    <row r="368" spans="1:13" ht="31.5">
      <c r="A368" s="23"/>
      <c r="B368" s="88" t="s">
        <v>593</v>
      </c>
      <c r="C368" s="87" t="s">
        <v>741</v>
      </c>
      <c r="D368" s="87" t="s">
        <v>511</v>
      </c>
      <c r="E368" s="87" t="s">
        <v>594</v>
      </c>
      <c r="F368" s="87"/>
      <c r="G368" s="65">
        <f>G369+G375+G372</f>
        <v>32292780</v>
      </c>
      <c r="H368" s="75"/>
      <c r="I368" s="75"/>
      <c r="J368" s="75"/>
      <c r="K368" s="75"/>
      <c r="L368" s="75"/>
      <c r="M368" s="75"/>
    </row>
    <row r="369" spans="1:13" ht="47.25">
      <c r="A369" s="23"/>
      <c r="B369" s="39" t="s">
        <v>743</v>
      </c>
      <c r="C369" s="87" t="s">
        <v>741</v>
      </c>
      <c r="D369" s="87" t="s">
        <v>511</v>
      </c>
      <c r="E369" s="87" t="s">
        <v>744</v>
      </c>
      <c r="F369" s="87"/>
      <c r="G369" s="65">
        <f>G370+G371</f>
        <v>28482490</v>
      </c>
      <c r="H369" s="75"/>
      <c r="I369" s="75"/>
      <c r="J369" s="75"/>
      <c r="K369" s="75"/>
      <c r="L369" s="75"/>
      <c r="M369" s="75"/>
    </row>
    <row r="370" spans="1:13" ht="31.5">
      <c r="A370" s="23"/>
      <c r="B370" s="88" t="s">
        <v>562</v>
      </c>
      <c r="C370" s="87" t="s">
        <v>741</v>
      </c>
      <c r="D370" s="87" t="s">
        <v>511</v>
      </c>
      <c r="E370" s="87" t="s">
        <v>744</v>
      </c>
      <c r="F370" s="87" t="s">
        <v>563</v>
      </c>
      <c r="G370" s="65">
        <v>17875640.13</v>
      </c>
      <c r="H370" s="75"/>
      <c r="I370" s="75"/>
      <c r="J370" s="75"/>
      <c r="K370" s="75"/>
      <c r="L370" s="75"/>
      <c r="M370" s="75"/>
    </row>
    <row r="371" spans="1:13" ht="31.5">
      <c r="A371" s="23"/>
      <c r="B371" s="53" t="s">
        <v>447</v>
      </c>
      <c r="C371" s="87" t="s">
        <v>741</v>
      </c>
      <c r="D371" s="87" t="s">
        <v>511</v>
      </c>
      <c r="E371" s="87" t="s">
        <v>744</v>
      </c>
      <c r="F371" s="87" t="s">
        <v>448</v>
      </c>
      <c r="G371" s="65">
        <v>10606849.87</v>
      </c>
      <c r="H371" s="75"/>
      <c r="I371" s="75"/>
      <c r="J371" s="75"/>
      <c r="K371" s="75"/>
      <c r="L371" s="75"/>
      <c r="M371" s="75"/>
    </row>
    <row r="372" spans="1:13" ht="31.5">
      <c r="A372" s="23"/>
      <c r="B372" s="88" t="s">
        <v>745</v>
      </c>
      <c r="C372" s="87" t="s">
        <v>741</v>
      </c>
      <c r="D372" s="87" t="s">
        <v>511</v>
      </c>
      <c r="E372" s="87" t="s">
        <v>746</v>
      </c>
      <c r="F372" s="87"/>
      <c r="G372" s="65">
        <f>G373+G374</f>
        <v>3164720</v>
      </c>
      <c r="H372" s="75"/>
      <c r="I372" s="75"/>
      <c r="J372" s="75"/>
      <c r="K372" s="75"/>
      <c r="L372" s="75"/>
      <c r="M372" s="75"/>
    </row>
    <row r="373" spans="1:13" ht="31.5">
      <c r="A373" s="23"/>
      <c r="B373" s="88" t="s">
        <v>562</v>
      </c>
      <c r="C373" s="87" t="s">
        <v>741</v>
      </c>
      <c r="D373" s="87" t="s">
        <v>511</v>
      </c>
      <c r="E373" s="87" t="s">
        <v>746</v>
      </c>
      <c r="F373" s="87" t="s">
        <v>563</v>
      </c>
      <c r="G373" s="65">
        <v>1770895.85</v>
      </c>
      <c r="H373" s="75"/>
      <c r="I373" s="75"/>
      <c r="J373" s="75"/>
      <c r="K373" s="75"/>
      <c r="L373" s="75"/>
      <c r="M373" s="75"/>
    </row>
    <row r="374" spans="1:13" ht="31.5">
      <c r="A374" s="23"/>
      <c r="B374" s="53" t="s">
        <v>447</v>
      </c>
      <c r="C374" s="87" t="s">
        <v>741</v>
      </c>
      <c r="D374" s="87" t="s">
        <v>511</v>
      </c>
      <c r="E374" s="87" t="s">
        <v>746</v>
      </c>
      <c r="F374" s="87" t="s">
        <v>448</v>
      </c>
      <c r="G374" s="65">
        <v>1393824.15</v>
      </c>
      <c r="H374" s="75"/>
      <c r="I374" s="75"/>
      <c r="J374" s="75"/>
      <c r="K374" s="75"/>
      <c r="L374" s="75"/>
      <c r="M374" s="75"/>
    </row>
    <row r="375" spans="1:13" ht="31.5">
      <c r="A375" s="23"/>
      <c r="B375" s="88" t="s">
        <v>595</v>
      </c>
      <c r="C375" s="87" t="s">
        <v>741</v>
      </c>
      <c r="D375" s="87" t="s">
        <v>511</v>
      </c>
      <c r="E375" s="87" t="s">
        <v>747</v>
      </c>
      <c r="F375" s="87"/>
      <c r="G375" s="65">
        <f>G376</f>
        <v>645570</v>
      </c>
      <c r="H375" s="75"/>
      <c r="I375" s="75"/>
      <c r="J375" s="75"/>
      <c r="K375" s="75"/>
      <c r="L375" s="75"/>
      <c r="M375" s="75"/>
    </row>
    <row r="376" spans="1:13" ht="31.5">
      <c r="A376" s="23"/>
      <c r="B376" s="53" t="s">
        <v>447</v>
      </c>
      <c r="C376" s="87" t="s">
        <v>741</v>
      </c>
      <c r="D376" s="87" t="s">
        <v>511</v>
      </c>
      <c r="E376" s="87" t="s">
        <v>747</v>
      </c>
      <c r="F376" s="87" t="s">
        <v>448</v>
      </c>
      <c r="G376" s="65">
        <v>645570</v>
      </c>
      <c r="H376" s="75"/>
      <c r="I376" s="75"/>
      <c r="J376" s="75"/>
      <c r="K376" s="75"/>
      <c r="L376" s="75"/>
      <c r="M376" s="75"/>
    </row>
    <row r="377" spans="2:7" ht="31.5">
      <c r="B377" s="36" t="s">
        <v>748</v>
      </c>
      <c r="C377" s="87" t="s">
        <v>741</v>
      </c>
      <c r="D377" s="87" t="s">
        <v>511</v>
      </c>
      <c r="E377" s="83" t="s">
        <v>749</v>
      </c>
      <c r="F377" s="113"/>
      <c r="G377" s="65">
        <f>G378+G398+G409+G395</f>
        <v>59853186.94</v>
      </c>
    </row>
    <row r="378" spans="1:13" ht="31.5">
      <c r="A378" s="23"/>
      <c r="B378" s="39" t="s">
        <v>750</v>
      </c>
      <c r="C378" s="87" t="s">
        <v>741</v>
      </c>
      <c r="D378" s="87" t="s">
        <v>511</v>
      </c>
      <c r="E378" s="87" t="s">
        <v>751</v>
      </c>
      <c r="F378" s="87"/>
      <c r="G378" s="65">
        <f>G379+G392</f>
        <v>41675776.94</v>
      </c>
      <c r="H378" s="75"/>
      <c r="I378" s="75"/>
      <c r="J378" s="75"/>
      <c r="K378" s="75"/>
      <c r="L378" s="75"/>
      <c r="M378" s="75"/>
    </row>
    <row r="379" spans="1:13" ht="31.5">
      <c r="A379" s="23"/>
      <c r="B379" s="39" t="s">
        <v>752</v>
      </c>
      <c r="C379" s="87" t="s">
        <v>741</v>
      </c>
      <c r="D379" s="87" t="s">
        <v>511</v>
      </c>
      <c r="E379" s="87" t="s">
        <v>753</v>
      </c>
      <c r="F379" s="87"/>
      <c r="G379" s="65">
        <f>G380+G382+G386+G390+G384</f>
        <v>32803936.939999998</v>
      </c>
      <c r="H379" s="75"/>
      <c r="I379" s="75"/>
      <c r="J379" s="75"/>
      <c r="K379" s="75"/>
      <c r="L379" s="75"/>
      <c r="M379" s="75"/>
    </row>
    <row r="380" spans="1:13" ht="31.5">
      <c r="A380" s="23"/>
      <c r="B380" s="88" t="s">
        <v>754</v>
      </c>
      <c r="C380" s="87" t="s">
        <v>741</v>
      </c>
      <c r="D380" s="87" t="s">
        <v>340</v>
      </c>
      <c r="E380" s="87" t="s">
        <v>755</v>
      </c>
      <c r="F380" s="87"/>
      <c r="G380" s="65">
        <f>G381</f>
        <v>6772607</v>
      </c>
      <c r="H380" s="75"/>
      <c r="I380" s="75"/>
      <c r="J380" s="75"/>
      <c r="K380" s="75"/>
      <c r="L380" s="75"/>
      <c r="M380" s="75"/>
    </row>
    <row r="381" spans="1:13" ht="63">
      <c r="A381" s="23"/>
      <c r="B381" s="88" t="s">
        <v>349</v>
      </c>
      <c r="C381" s="87" t="s">
        <v>741</v>
      </c>
      <c r="D381" s="87" t="s">
        <v>340</v>
      </c>
      <c r="E381" s="87" t="s">
        <v>755</v>
      </c>
      <c r="F381" s="87" t="s">
        <v>350</v>
      </c>
      <c r="G381" s="65">
        <v>6772607</v>
      </c>
      <c r="H381" s="75"/>
      <c r="I381" s="75"/>
      <c r="J381" s="75"/>
      <c r="K381" s="75"/>
      <c r="L381" s="75"/>
      <c r="M381" s="75"/>
    </row>
    <row r="382" spans="1:13" ht="31.5">
      <c r="A382" s="23"/>
      <c r="B382" s="88" t="s">
        <v>756</v>
      </c>
      <c r="C382" s="87" t="s">
        <v>741</v>
      </c>
      <c r="D382" s="87" t="s">
        <v>340</v>
      </c>
      <c r="E382" s="87" t="s">
        <v>757</v>
      </c>
      <c r="F382" s="87"/>
      <c r="G382" s="65">
        <f>G383</f>
        <v>12313430</v>
      </c>
      <c r="H382" s="75"/>
      <c r="I382" s="75"/>
      <c r="J382" s="75"/>
      <c r="K382" s="75"/>
      <c r="L382" s="75"/>
      <c r="M382" s="75"/>
    </row>
    <row r="383" spans="1:13" ht="63">
      <c r="A383" s="23"/>
      <c r="B383" s="88" t="s">
        <v>349</v>
      </c>
      <c r="C383" s="87" t="s">
        <v>741</v>
      </c>
      <c r="D383" s="87" t="s">
        <v>340</v>
      </c>
      <c r="E383" s="87" t="s">
        <v>757</v>
      </c>
      <c r="F383" s="87" t="s">
        <v>350</v>
      </c>
      <c r="G383" s="65">
        <v>12313430</v>
      </c>
      <c r="H383" s="75"/>
      <c r="I383" s="75"/>
      <c r="J383" s="75"/>
      <c r="K383" s="75"/>
      <c r="L383" s="75"/>
      <c r="M383" s="75"/>
    </row>
    <row r="384" spans="1:13" ht="47.25">
      <c r="A384" s="23"/>
      <c r="B384" s="88" t="s">
        <v>758</v>
      </c>
      <c r="C384" s="87" t="s">
        <v>741</v>
      </c>
      <c r="D384" s="87" t="s">
        <v>340</v>
      </c>
      <c r="E384" s="87" t="s">
        <v>759</v>
      </c>
      <c r="F384" s="87"/>
      <c r="G384" s="65">
        <f>G385</f>
        <v>854000</v>
      </c>
      <c r="H384" s="75"/>
      <c r="I384" s="75"/>
      <c r="J384" s="75"/>
      <c r="K384" s="75"/>
      <c r="L384" s="75"/>
      <c r="M384" s="75"/>
    </row>
    <row r="385" spans="1:13" ht="31.5">
      <c r="A385" s="23"/>
      <c r="B385" s="88" t="s">
        <v>358</v>
      </c>
      <c r="C385" s="87" t="s">
        <v>741</v>
      </c>
      <c r="D385" s="87" t="s">
        <v>340</v>
      </c>
      <c r="E385" s="87" t="s">
        <v>759</v>
      </c>
      <c r="F385" s="87" t="s">
        <v>359</v>
      </c>
      <c r="G385" s="65">
        <v>854000</v>
      </c>
      <c r="H385" s="75"/>
      <c r="I385" s="75"/>
      <c r="J385" s="75"/>
      <c r="K385" s="75"/>
      <c r="L385" s="75"/>
      <c r="M385" s="75"/>
    </row>
    <row r="386" spans="1:13" ht="31.5">
      <c r="A386" s="23"/>
      <c r="B386" s="53" t="s">
        <v>498</v>
      </c>
      <c r="C386" s="87" t="s">
        <v>741</v>
      </c>
      <c r="D386" s="87" t="s">
        <v>340</v>
      </c>
      <c r="E386" s="89" t="s">
        <v>760</v>
      </c>
      <c r="F386" s="87"/>
      <c r="G386" s="65">
        <f>G388+G389+G387</f>
        <v>12113899.94</v>
      </c>
      <c r="H386" s="75"/>
      <c r="I386" s="75"/>
      <c r="J386" s="75"/>
      <c r="K386" s="75"/>
      <c r="L386" s="75"/>
      <c r="M386" s="75"/>
    </row>
    <row r="387" spans="1:13" ht="63">
      <c r="A387" s="23"/>
      <c r="B387" s="88" t="s">
        <v>349</v>
      </c>
      <c r="C387" s="87" t="s">
        <v>741</v>
      </c>
      <c r="D387" s="87" t="s">
        <v>340</v>
      </c>
      <c r="E387" s="89" t="s">
        <v>760</v>
      </c>
      <c r="F387" s="87" t="s">
        <v>350</v>
      </c>
      <c r="G387" s="65">
        <v>3983932.6</v>
      </c>
      <c r="H387" s="75"/>
      <c r="I387" s="75"/>
      <c r="J387" s="75"/>
      <c r="K387" s="75"/>
      <c r="L387" s="75"/>
      <c r="M387" s="75"/>
    </row>
    <row r="388" spans="1:13" ht="31.5">
      <c r="A388" s="23"/>
      <c r="B388" s="88" t="s">
        <v>358</v>
      </c>
      <c r="C388" s="87" t="s">
        <v>741</v>
      </c>
      <c r="D388" s="87" t="s">
        <v>340</v>
      </c>
      <c r="E388" s="89" t="s">
        <v>760</v>
      </c>
      <c r="F388" s="87" t="s">
        <v>359</v>
      </c>
      <c r="G388" s="65">
        <v>6443204.34</v>
      </c>
      <c r="H388" s="75"/>
      <c r="I388" s="75"/>
      <c r="J388" s="75"/>
      <c r="K388" s="75"/>
      <c r="L388" s="75"/>
      <c r="M388" s="75"/>
    </row>
    <row r="389" spans="1:13" ht="15.75">
      <c r="A389" s="23"/>
      <c r="B389" s="45" t="s">
        <v>360</v>
      </c>
      <c r="C389" s="87" t="s">
        <v>741</v>
      </c>
      <c r="D389" s="87" t="s">
        <v>340</v>
      </c>
      <c r="E389" s="89" t="s">
        <v>760</v>
      </c>
      <c r="F389" s="87" t="s">
        <v>361</v>
      </c>
      <c r="G389" s="65">
        <v>1686763</v>
      </c>
      <c r="H389" s="75"/>
      <c r="I389" s="75"/>
      <c r="J389" s="75"/>
      <c r="K389" s="75"/>
      <c r="L389" s="75"/>
      <c r="M389" s="75"/>
    </row>
    <row r="390" spans="1:13" ht="15.75">
      <c r="A390" s="23"/>
      <c r="B390" s="45" t="s">
        <v>761</v>
      </c>
      <c r="C390" s="87" t="s">
        <v>741</v>
      </c>
      <c r="D390" s="87" t="s">
        <v>340</v>
      </c>
      <c r="E390" s="89" t="s">
        <v>762</v>
      </c>
      <c r="F390" s="87"/>
      <c r="G390" s="65">
        <f>G391</f>
        <v>750000</v>
      </c>
      <c r="H390" s="75"/>
      <c r="I390" s="75"/>
      <c r="J390" s="75"/>
      <c r="K390" s="75"/>
      <c r="L390" s="75"/>
      <c r="M390" s="75"/>
    </row>
    <row r="391" spans="1:13" ht="31.5">
      <c r="A391" s="23"/>
      <c r="B391" s="88" t="s">
        <v>358</v>
      </c>
      <c r="C391" s="87" t="s">
        <v>741</v>
      </c>
      <c r="D391" s="87" t="s">
        <v>340</v>
      </c>
      <c r="E391" s="89" t="s">
        <v>762</v>
      </c>
      <c r="F391" s="87" t="s">
        <v>359</v>
      </c>
      <c r="G391" s="65">
        <v>750000</v>
      </c>
      <c r="H391" s="75"/>
      <c r="I391" s="75"/>
      <c r="J391" s="75"/>
      <c r="K391" s="75"/>
      <c r="L391" s="75"/>
      <c r="M391" s="75"/>
    </row>
    <row r="392" spans="1:13" ht="15.75">
      <c r="A392" s="23"/>
      <c r="B392" s="88" t="s">
        <v>763</v>
      </c>
      <c r="C392" s="87" t="s">
        <v>741</v>
      </c>
      <c r="D392" s="87" t="s">
        <v>340</v>
      </c>
      <c r="E392" s="87" t="s">
        <v>764</v>
      </c>
      <c r="F392" s="87"/>
      <c r="G392" s="65">
        <f aca="true" t="shared" si="40" ref="G392:G393">G393</f>
        <v>8871840</v>
      </c>
      <c r="H392" s="75"/>
      <c r="I392" s="75"/>
      <c r="J392" s="75"/>
      <c r="K392" s="75"/>
      <c r="L392" s="75"/>
      <c r="M392"/>
    </row>
    <row r="393" spans="1:13" ht="63">
      <c r="A393" s="23"/>
      <c r="B393" s="88" t="s">
        <v>765</v>
      </c>
      <c r="C393" s="87" t="s">
        <v>741</v>
      </c>
      <c r="D393" s="87" t="s">
        <v>340</v>
      </c>
      <c r="E393" s="87" t="s">
        <v>766</v>
      </c>
      <c r="F393" s="87"/>
      <c r="G393" s="65">
        <f t="shared" si="40"/>
        <v>8871840</v>
      </c>
      <c r="H393" s="75"/>
      <c r="I393" s="75"/>
      <c r="J393" s="75"/>
      <c r="K393" s="75"/>
      <c r="L393" s="75"/>
      <c r="M393"/>
    </row>
    <row r="394" spans="1:13" ht="31.5">
      <c r="A394" s="23"/>
      <c r="B394" s="88" t="s">
        <v>358</v>
      </c>
      <c r="C394" s="87" t="s">
        <v>741</v>
      </c>
      <c r="D394" s="87" t="s">
        <v>340</v>
      </c>
      <c r="E394" s="87" t="s">
        <v>766</v>
      </c>
      <c r="F394" s="87" t="s">
        <v>359</v>
      </c>
      <c r="G394" s="65">
        <v>8871840</v>
      </c>
      <c r="H394" s="75"/>
      <c r="I394" s="75"/>
      <c r="J394" s="75"/>
      <c r="K394" s="75"/>
      <c r="L394" s="75"/>
      <c r="M394"/>
    </row>
    <row r="395" spans="1:13" ht="15.75">
      <c r="A395" s="23"/>
      <c r="B395" s="88" t="s">
        <v>767</v>
      </c>
      <c r="C395" s="87" t="s">
        <v>741</v>
      </c>
      <c r="D395" s="87" t="s">
        <v>340</v>
      </c>
      <c r="E395" s="87" t="s">
        <v>768</v>
      </c>
      <c r="F395" s="87"/>
      <c r="G395" s="65">
        <f aca="true" t="shared" si="41" ref="G395:G396">G396</f>
        <v>103072</v>
      </c>
      <c r="H395" s="75"/>
      <c r="I395" s="75"/>
      <c r="J395" s="75"/>
      <c r="K395" s="75"/>
      <c r="L395" s="75"/>
      <c r="M395" s="75"/>
    </row>
    <row r="396" spans="1:13" ht="31.5">
      <c r="A396" s="23"/>
      <c r="B396" s="88" t="s">
        <v>769</v>
      </c>
      <c r="C396" s="87" t="s">
        <v>741</v>
      </c>
      <c r="D396" s="87" t="s">
        <v>340</v>
      </c>
      <c r="E396" s="87" t="s">
        <v>770</v>
      </c>
      <c r="F396" s="87"/>
      <c r="G396" s="65">
        <f t="shared" si="41"/>
        <v>103072</v>
      </c>
      <c r="H396" s="75"/>
      <c r="I396" s="75"/>
      <c r="J396" s="75"/>
      <c r="K396" s="75"/>
      <c r="L396" s="75"/>
      <c r="M396" s="75"/>
    </row>
    <row r="397" spans="1:13" ht="31.5">
      <c r="A397" s="23"/>
      <c r="B397" s="88" t="s">
        <v>358</v>
      </c>
      <c r="C397" s="87" t="s">
        <v>741</v>
      </c>
      <c r="D397" s="87" t="s">
        <v>340</v>
      </c>
      <c r="E397" s="87" t="s">
        <v>770</v>
      </c>
      <c r="F397" s="87" t="s">
        <v>359</v>
      </c>
      <c r="G397" s="65">
        <v>103072</v>
      </c>
      <c r="H397" s="75"/>
      <c r="I397" s="75"/>
      <c r="J397" s="75"/>
      <c r="K397" s="75"/>
      <c r="L397" s="75"/>
      <c r="M397" s="75"/>
    </row>
    <row r="398" spans="1:13" ht="31.5">
      <c r="A398" s="23"/>
      <c r="B398" s="39" t="s">
        <v>771</v>
      </c>
      <c r="C398" s="87" t="s">
        <v>741</v>
      </c>
      <c r="D398" s="87" t="s">
        <v>340</v>
      </c>
      <c r="E398" s="89" t="s">
        <v>772</v>
      </c>
      <c r="F398" s="87"/>
      <c r="G398" s="65">
        <f>G399+G406</f>
        <v>15696033</v>
      </c>
      <c r="H398" s="75"/>
      <c r="I398" s="75"/>
      <c r="J398" s="75"/>
      <c r="K398" s="75"/>
      <c r="L398" s="75"/>
      <c r="M398" s="75"/>
    </row>
    <row r="399" spans="1:13" ht="31.5">
      <c r="A399" s="23"/>
      <c r="B399" s="88" t="s">
        <v>773</v>
      </c>
      <c r="C399" s="87" t="s">
        <v>741</v>
      </c>
      <c r="D399" s="87" t="s">
        <v>340</v>
      </c>
      <c r="E399" s="89" t="s">
        <v>774</v>
      </c>
      <c r="F399" s="87"/>
      <c r="G399" s="65">
        <f>G400+G404</f>
        <v>15592961</v>
      </c>
      <c r="H399" s="75"/>
      <c r="I399" s="75"/>
      <c r="J399" s="75"/>
      <c r="K399" s="75"/>
      <c r="L399" s="75"/>
      <c r="M399" s="75"/>
    </row>
    <row r="400" spans="1:13" ht="31.5">
      <c r="A400" s="23"/>
      <c r="B400" s="53" t="s">
        <v>498</v>
      </c>
      <c r="C400" s="87" t="s">
        <v>741</v>
      </c>
      <c r="D400" s="87" t="s">
        <v>340</v>
      </c>
      <c r="E400" s="89" t="s">
        <v>775</v>
      </c>
      <c r="F400" s="87"/>
      <c r="G400" s="65">
        <f>G401+G402+G403</f>
        <v>15527961</v>
      </c>
      <c r="H400" s="75"/>
      <c r="I400" s="75"/>
      <c r="J400" s="75"/>
      <c r="K400" s="75"/>
      <c r="L400" s="75"/>
      <c r="M400" s="75"/>
    </row>
    <row r="401" spans="1:13" ht="63">
      <c r="A401" s="23"/>
      <c r="B401" s="88" t="s">
        <v>349</v>
      </c>
      <c r="C401" s="87" t="s">
        <v>741</v>
      </c>
      <c r="D401" s="87" t="s">
        <v>340</v>
      </c>
      <c r="E401" s="89" t="s">
        <v>775</v>
      </c>
      <c r="F401" s="87" t="s">
        <v>500</v>
      </c>
      <c r="G401" s="65">
        <v>13174000</v>
      </c>
      <c r="H401" s="75"/>
      <c r="I401" s="75"/>
      <c r="J401" s="75"/>
      <c r="K401" s="75"/>
      <c r="L401" s="75"/>
      <c r="M401" s="75"/>
    </row>
    <row r="402" spans="1:13" ht="31.5">
      <c r="A402" s="23"/>
      <c r="B402" s="88" t="s">
        <v>358</v>
      </c>
      <c r="C402" s="87" t="s">
        <v>741</v>
      </c>
      <c r="D402" s="87" t="s">
        <v>340</v>
      </c>
      <c r="E402" s="89" t="s">
        <v>775</v>
      </c>
      <c r="F402" s="87" t="s">
        <v>359</v>
      </c>
      <c r="G402" s="65">
        <v>2331653</v>
      </c>
      <c r="H402" s="75"/>
      <c r="I402" s="75"/>
      <c r="J402" s="75"/>
      <c r="K402" s="75"/>
      <c r="L402" s="75"/>
      <c r="M402" s="75"/>
    </row>
    <row r="403" spans="1:13" ht="15.75">
      <c r="A403" s="23"/>
      <c r="B403" s="88" t="s">
        <v>360</v>
      </c>
      <c r="C403" s="87" t="s">
        <v>741</v>
      </c>
      <c r="D403" s="87" t="s">
        <v>340</v>
      </c>
      <c r="E403" s="89" t="s">
        <v>775</v>
      </c>
      <c r="F403" s="87" t="s">
        <v>361</v>
      </c>
      <c r="G403" s="65">
        <v>22308</v>
      </c>
      <c r="H403" s="75"/>
      <c r="I403" s="75"/>
      <c r="J403" s="75"/>
      <c r="K403" s="75"/>
      <c r="L403" s="75"/>
      <c r="M403" s="75"/>
    </row>
    <row r="404" spans="1:13" ht="47.25">
      <c r="A404" s="23"/>
      <c r="B404" s="88" t="s">
        <v>776</v>
      </c>
      <c r="C404" s="87" t="s">
        <v>741</v>
      </c>
      <c r="D404" s="87" t="s">
        <v>340</v>
      </c>
      <c r="E404" s="89" t="s">
        <v>777</v>
      </c>
      <c r="F404" s="87"/>
      <c r="G404" s="65">
        <f>G405</f>
        <v>65000</v>
      </c>
      <c r="H404" s="75"/>
      <c r="I404" s="75"/>
      <c r="J404" s="75"/>
      <c r="K404" s="75"/>
      <c r="L404" s="75"/>
      <c r="M404" s="75"/>
    </row>
    <row r="405" spans="1:13" ht="31.5">
      <c r="A405" s="23"/>
      <c r="B405" s="88" t="s">
        <v>358</v>
      </c>
      <c r="C405" s="87" t="s">
        <v>741</v>
      </c>
      <c r="D405" s="87" t="s">
        <v>340</v>
      </c>
      <c r="E405" s="89" t="s">
        <v>777</v>
      </c>
      <c r="F405" s="87" t="s">
        <v>359</v>
      </c>
      <c r="G405" s="65">
        <v>65000</v>
      </c>
      <c r="H405" s="75"/>
      <c r="I405" s="75"/>
      <c r="J405" s="75"/>
      <c r="K405" s="75"/>
      <c r="L405" s="75"/>
      <c r="M405" s="75"/>
    </row>
    <row r="406" spans="1:13" ht="15.75">
      <c r="A406" s="23"/>
      <c r="B406" s="88" t="s">
        <v>767</v>
      </c>
      <c r="C406" s="87" t="s">
        <v>741</v>
      </c>
      <c r="D406" s="87" t="s">
        <v>340</v>
      </c>
      <c r="E406" s="87" t="s">
        <v>778</v>
      </c>
      <c r="F406" s="87"/>
      <c r="G406" s="65">
        <f aca="true" t="shared" si="42" ref="G406:G407">G407</f>
        <v>103072</v>
      </c>
      <c r="H406" s="75"/>
      <c r="I406" s="75"/>
      <c r="J406" s="75"/>
      <c r="K406" s="75"/>
      <c r="L406" s="75"/>
      <c r="M406" s="75"/>
    </row>
    <row r="407" spans="1:13" ht="31.5">
      <c r="A407" s="23"/>
      <c r="B407" s="88" t="s">
        <v>769</v>
      </c>
      <c r="C407" s="87" t="s">
        <v>741</v>
      </c>
      <c r="D407" s="87" t="s">
        <v>340</v>
      </c>
      <c r="E407" s="87" t="s">
        <v>779</v>
      </c>
      <c r="F407" s="87"/>
      <c r="G407" s="65">
        <f t="shared" si="42"/>
        <v>103072</v>
      </c>
      <c r="H407" s="75"/>
      <c r="I407" s="75"/>
      <c r="J407" s="75"/>
      <c r="K407" s="75"/>
      <c r="L407" s="75"/>
      <c r="M407" s="75"/>
    </row>
    <row r="408" spans="1:13" ht="31.5">
      <c r="A408" s="23"/>
      <c r="B408" s="88" t="s">
        <v>358</v>
      </c>
      <c r="C408" s="87" t="s">
        <v>741</v>
      </c>
      <c r="D408" s="87" t="s">
        <v>340</v>
      </c>
      <c r="E408" s="87" t="s">
        <v>779</v>
      </c>
      <c r="F408" s="87" t="s">
        <v>359</v>
      </c>
      <c r="G408" s="65">
        <v>103072</v>
      </c>
      <c r="H408" s="75"/>
      <c r="I408" s="75"/>
      <c r="J408" s="75"/>
      <c r="K408" s="75"/>
      <c r="L408" s="75"/>
      <c r="M408" s="75"/>
    </row>
    <row r="409" spans="1:13" ht="47.25">
      <c r="A409" s="23"/>
      <c r="B409" s="39" t="s">
        <v>780</v>
      </c>
      <c r="C409" s="87" t="s">
        <v>741</v>
      </c>
      <c r="D409" s="87" t="s">
        <v>340</v>
      </c>
      <c r="E409" s="89" t="s">
        <v>781</v>
      </c>
      <c r="F409" s="87"/>
      <c r="G409" s="65">
        <f aca="true" t="shared" si="43" ref="G409:G410">G410</f>
        <v>2378305</v>
      </c>
      <c r="H409" s="75"/>
      <c r="I409" s="75"/>
      <c r="J409" s="75"/>
      <c r="K409" s="75"/>
      <c r="L409" s="75"/>
      <c r="M409" s="75"/>
    </row>
    <row r="410" spans="1:13" ht="31.5">
      <c r="A410" s="23"/>
      <c r="B410" s="88" t="s">
        <v>735</v>
      </c>
      <c r="C410" s="87" t="s">
        <v>741</v>
      </c>
      <c r="D410" s="87" t="s">
        <v>340</v>
      </c>
      <c r="E410" s="87" t="s">
        <v>782</v>
      </c>
      <c r="F410" s="87"/>
      <c r="G410" s="65">
        <f t="shared" si="43"/>
        <v>2378305</v>
      </c>
      <c r="H410" s="75"/>
      <c r="I410" s="75"/>
      <c r="J410" s="75"/>
      <c r="K410" s="75"/>
      <c r="L410" s="75"/>
      <c r="M410" s="75"/>
    </row>
    <row r="411" spans="1:13" ht="47.25">
      <c r="A411" s="23"/>
      <c r="B411" s="88" t="s">
        <v>783</v>
      </c>
      <c r="C411" s="87" t="s">
        <v>741</v>
      </c>
      <c r="D411" s="87" t="s">
        <v>340</v>
      </c>
      <c r="E411" s="87" t="s">
        <v>784</v>
      </c>
      <c r="F411" s="87"/>
      <c r="G411" s="65">
        <f>G412+G413</f>
        <v>2378305</v>
      </c>
      <c r="H411" s="75"/>
      <c r="I411" s="75"/>
      <c r="J411" s="75"/>
      <c r="K411" s="75"/>
      <c r="L411" s="75"/>
      <c r="M411" s="75"/>
    </row>
    <row r="412" spans="1:13" ht="63">
      <c r="A412" s="23"/>
      <c r="B412" s="88" t="s">
        <v>349</v>
      </c>
      <c r="C412" s="87" t="s">
        <v>741</v>
      </c>
      <c r="D412" s="87" t="s">
        <v>340</v>
      </c>
      <c r="E412" s="87" t="s">
        <v>784</v>
      </c>
      <c r="F412" s="114" t="s">
        <v>350</v>
      </c>
      <c r="G412" s="97">
        <v>1637114</v>
      </c>
      <c r="H412" s="75"/>
      <c r="I412" s="75"/>
      <c r="J412" s="75"/>
      <c r="K412" s="75"/>
      <c r="L412" s="75"/>
      <c r="M412" s="75"/>
    </row>
    <row r="413" spans="1:13" ht="15.75">
      <c r="A413" s="23"/>
      <c r="B413" s="53" t="s">
        <v>445</v>
      </c>
      <c r="C413" s="87" t="s">
        <v>741</v>
      </c>
      <c r="D413" s="87" t="s">
        <v>340</v>
      </c>
      <c r="E413" s="99" t="s">
        <v>784</v>
      </c>
      <c r="F413" s="87" t="s">
        <v>446</v>
      </c>
      <c r="G413" s="65">
        <v>741191</v>
      </c>
      <c r="H413" s="75"/>
      <c r="I413" s="75"/>
      <c r="J413" s="75"/>
      <c r="K413" s="75"/>
      <c r="L413" s="75"/>
      <c r="M413" s="75"/>
    </row>
    <row r="414" spans="1:13" ht="15.75">
      <c r="A414" s="23"/>
      <c r="B414" s="90" t="s">
        <v>785</v>
      </c>
      <c r="C414" s="83" t="s">
        <v>741</v>
      </c>
      <c r="D414" s="83" t="s">
        <v>363</v>
      </c>
      <c r="E414" s="79"/>
      <c r="F414" s="115"/>
      <c r="G414" s="100">
        <f aca="true" t="shared" si="44" ref="G414:G416">G415</f>
        <v>1642481</v>
      </c>
      <c r="H414" s="75"/>
      <c r="I414" s="75"/>
      <c r="J414" s="75"/>
      <c r="K414" s="75"/>
      <c r="L414" s="75"/>
      <c r="M414" s="75"/>
    </row>
    <row r="415" spans="1:13" ht="15.75">
      <c r="A415" s="23"/>
      <c r="B415" s="36" t="s">
        <v>397</v>
      </c>
      <c r="C415" s="83" t="s">
        <v>741</v>
      </c>
      <c r="D415" s="83" t="s">
        <v>363</v>
      </c>
      <c r="E415" s="91" t="s">
        <v>398</v>
      </c>
      <c r="F415" s="83"/>
      <c r="G415" s="67">
        <f t="shared" si="44"/>
        <v>1642481</v>
      </c>
      <c r="H415" s="75"/>
      <c r="I415" s="75"/>
      <c r="J415" s="75"/>
      <c r="K415" s="75"/>
      <c r="L415" s="75"/>
      <c r="M415" s="75"/>
    </row>
    <row r="416" spans="1:13" ht="31.5">
      <c r="A416" s="23"/>
      <c r="B416" s="39" t="s">
        <v>399</v>
      </c>
      <c r="C416" s="87" t="s">
        <v>741</v>
      </c>
      <c r="D416" s="87" t="s">
        <v>363</v>
      </c>
      <c r="E416" s="89" t="s">
        <v>400</v>
      </c>
      <c r="F416" s="87"/>
      <c r="G416" s="65">
        <f t="shared" si="44"/>
        <v>1642481</v>
      </c>
      <c r="H416" s="75"/>
      <c r="I416" s="75"/>
      <c r="J416" s="75"/>
      <c r="K416" s="75"/>
      <c r="L416" s="75"/>
      <c r="M416" s="75"/>
    </row>
    <row r="417" spans="1:13" ht="31.5">
      <c r="A417" s="23"/>
      <c r="B417" s="39" t="s">
        <v>347</v>
      </c>
      <c r="C417" s="87" t="s">
        <v>741</v>
      </c>
      <c r="D417" s="87" t="s">
        <v>363</v>
      </c>
      <c r="E417" s="89" t="s">
        <v>401</v>
      </c>
      <c r="F417" s="87"/>
      <c r="G417" s="65">
        <f>G418+G419</f>
        <v>1642481</v>
      </c>
      <c r="H417" s="75"/>
      <c r="I417" s="75"/>
      <c r="J417" s="75"/>
      <c r="K417" s="75"/>
      <c r="L417" s="75"/>
      <c r="M417" s="75"/>
    </row>
    <row r="418" spans="1:13" ht="63">
      <c r="A418" s="23"/>
      <c r="B418" s="88" t="s">
        <v>349</v>
      </c>
      <c r="C418" s="87" t="s">
        <v>741</v>
      </c>
      <c r="D418" s="87" t="s">
        <v>363</v>
      </c>
      <c r="E418" s="86" t="s">
        <v>401</v>
      </c>
      <c r="F418" s="87" t="s">
        <v>350</v>
      </c>
      <c r="G418" s="65">
        <v>1624849</v>
      </c>
      <c r="H418" s="75"/>
      <c r="I418" s="75"/>
      <c r="J418" s="75"/>
      <c r="K418" s="75"/>
      <c r="L418" s="75"/>
      <c r="M418" s="75"/>
    </row>
    <row r="419" spans="1:13" ht="15.75">
      <c r="A419" s="23"/>
      <c r="B419" s="88" t="s">
        <v>360</v>
      </c>
      <c r="C419" s="87" t="s">
        <v>741</v>
      </c>
      <c r="D419" s="87" t="s">
        <v>363</v>
      </c>
      <c r="E419" s="86" t="s">
        <v>401</v>
      </c>
      <c r="F419" s="87" t="s">
        <v>361</v>
      </c>
      <c r="G419" s="65">
        <v>17632</v>
      </c>
      <c r="H419" s="75"/>
      <c r="I419" s="75"/>
      <c r="J419" s="75"/>
      <c r="K419" s="75"/>
      <c r="L419" s="75"/>
      <c r="M419" s="75"/>
    </row>
    <row r="420" spans="1:13" ht="15.75">
      <c r="A420" s="23"/>
      <c r="B420" s="35" t="s">
        <v>786</v>
      </c>
      <c r="C420" s="83" t="s">
        <v>527</v>
      </c>
      <c r="D420" s="83"/>
      <c r="E420" s="91"/>
      <c r="F420" s="83"/>
      <c r="G420" s="67">
        <f aca="true" t="shared" si="45" ref="G420:G425">G421</f>
        <v>1046982</v>
      </c>
      <c r="H420" s="75"/>
      <c r="I420" s="75"/>
      <c r="J420" s="75"/>
      <c r="K420" s="75"/>
      <c r="L420" s="75"/>
      <c r="M420" s="75"/>
    </row>
    <row r="421" spans="1:13" ht="15.75">
      <c r="A421" s="23"/>
      <c r="B421" s="35" t="s">
        <v>787</v>
      </c>
      <c r="C421" s="83" t="s">
        <v>527</v>
      </c>
      <c r="D421" s="83" t="s">
        <v>600</v>
      </c>
      <c r="E421" s="91"/>
      <c r="F421" s="83"/>
      <c r="G421" s="67">
        <f t="shared" si="45"/>
        <v>1046982</v>
      </c>
      <c r="H421" s="75"/>
      <c r="I421" s="75"/>
      <c r="J421" s="75"/>
      <c r="K421" s="75"/>
      <c r="L421" s="75"/>
      <c r="M421" s="75"/>
    </row>
    <row r="422" spans="1:13" ht="47.25">
      <c r="A422" s="23"/>
      <c r="B422" s="90" t="s">
        <v>547</v>
      </c>
      <c r="C422" s="83" t="s">
        <v>527</v>
      </c>
      <c r="D422" s="83" t="s">
        <v>600</v>
      </c>
      <c r="E422" s="91" t="s">
        <v>548</v>
      </c>
      <c r="F422" s="87"/>
      <c r="G422" s="67">
        <f t="shared" si="45"/>
        <v>1046982</v>
      </c>
      <c r="H422" s="75"/>
      <c r="I422" s="75"/>
      <c r="J422" s="75"/>
      <c r="K422" s="75"/>
      <c r="L422" s="75"/>
      <c r="M422" s="75"/>
    </row>
    <row r="423" spans="1:13" ht="78.75">
      <c r="A423" s="23"/>
      <c r="B423" s="88" t="s">
        <v>583</v>
      </c>
      <c r="C423" s="87" t="s">
        <v>527</v>
      </c>
      <c r="D423" s="87" t="s">
        <v>600</v>
      </c>
      <c r="E423" s="89" t="s">
        <v>584</v>
      </c>
      <c r="F423" s="87"/>
      <c r="G423" s="65">
        <f t="shared" si="45"/>
        <v>1046982</v>
      </c>
      <c r="H423" s="75"/>
      <c r="I423" s="75"/>
      <c r="J423" s="75"/>
      <c r="K423" s="75"/>
      <c r="L423" s="75"/>
      <c r="M423" s="75"/>
    </row>
    <row r="424" spans="1:13" ht="47.25">
      <c r="A424" s="23"/>
      <c r="B424" s="88" t="s">
        <v>788</v>
      </c>
      <c r="C424" s="87" t="s">
        <v>527</v>
      </c>
      <c r="D424" s="87" t="s">
        <v>600</v>
      </c>
      <c r="E424" s="89" t="s">
        <v>586</v>
      </c>
      <c r="F424" s="87"/>
      <c r="G424" s="65">
        <f t="shared" si="45"/>
        <v>1046982</v>
      </c>
      <c r="H424" s="75"/>
      <c r="I424" s="75"/>
      <c r="J424" s="75"/>
      <c r="K424" s="75"/>
      <c r="L424" s="75"/>
      <c r="M424" s="75"/>
    </row>
    <row r="425" spans="1:13" ht="31.5">
      <c r="A425" s="23"/>
      <c r="B425" s="88" t="s">
        <v>789</v>
      </c>
      <c r="C425" s="87" t="s">
        <v>527</v>
      </c>
      <c r="D425" s="87" t="s">
        <v>600</v>
      </c>
      <c r="E425" s="89" t="s">
        <v>790</v>
      </c>
      <c r="F425" s="87"/>
      <c r="G425" s="65">
        <f t="shared" si="45"/>
        <v>1046982</v>
      </c>
      <c r="H425" s="75"/>
      <c r="I425" s="75"/>
      <c r="J425" s="75"/>
      <c r="K425" s="75"/>
      <c r="L425" s="75"/>
      <c r="M425" s="75"/>
    </row>
    <row r="426" spans="1:13" ht="31.5">
      <c r="A426" s="23"/>
      <c r="B426" s="88" t="s">
        <v>358</v>
      </c>
      <c r="C426" s="87" t="s">
        <v>527</v>
      </c>
      <c r="D426" s="87" t="s">
        <v>600</v>
      </c>
      <c r="E426" s="89" t="s">
        <v>790</v>
      </c>
      <c r="F426" s="87" t="s">
        <v>359</v>
      </c>
      <c r="G426" s="65">
        <v>1046982</v>
      </c>
      <c r="H426" s="75"/>
      <c r="I426" s="75"/>
      <c r="J426" s="75"/>
      <c r="K426" s="75"/>
      <c r="L426" s="75"/>
      <c r="M426" s="75"/>
    </row>
    <row r="427" spans="1:13" ht="15.75">
      <c r="A427" s="23"/>
      <c r="B427" s="52" t="s">
        <v>791</v>
      </c>
      <c r="C427" s="83" t="s">
        <v>517</v>
      </c>
      <c r="D427" s="87"/>
      <c r="E427" s="89"/>
      <c r="F427" s="87"/>
      <c r="G427" s="67">
        <f>G428+G434+G450+G477</f>
        <v>69172917.07</v>
      </c>
      <c r="H427" s="75"/>
      <c r="I427" s="75"/>
      <c r="J427" s="75"/>
      <c r="K427" s="75"/>
      <c r="L427" s="75"/>
      <c r="M427" s="75"/>
    </row>
    <row r="428" spans="1:13" ht="15.75">
      <c r="A428" s="23"/>
      <c r="B428" s="52" t="s">
        <v>792</v>
      </c>
      <c r="C428" s="83" t="s">
        <v>517</v>
      </c>
      <c r="D428" s="83" t="s">
        <v>340</v>
      </c>
      <c r="E428" s="91"/>
      <c r="F428" s="87"/>
      <c r="G428" s="67">
        <f aca="true" t="shared" si="46" ref="G428:G432">G429</f>
        <v>2015768</v>
      </c>
      <c r="H428" s="75"/>
      <c r="I428" s="75"/>
      <c r="J428" s="75"/>
      <c r="K428" s="75"/>
      <c r="L428" s="75"/>
      <c r="M428" s="75"/>
    </row>
    <row r="429" spans="1:13" ht="31.5">
      <c r="A429" s="23"/>
      <c r="B429" s="36" t="s">
        <v>437</v>
      </c>
      <c r="C429" s="83" t="s">
        <v>517</v>
      </c>
      <c r="D429" s="83" t="s">
        <v>340</v>
      </c>
      <c r="E429" s="91" t="s">
        <v>438</v>
      </c>
      <c r="F429" s="87"/>
      <c r="G429" s="65">
        <f t="shared" si="46"/>
        <v>2015768</v>
      </c>
      <c r="H429" s="75"/>
      <c r="I429" s="75"/>
      <c r="J429" s="75"/>
      <c r="K429" s="75"/>
      <c r="L429" s="75"/>
      <c r="M429" s="75"/>
    </row>
    <row r="430" spans="1:13" ht="63">
      <c r="A430" s="23"/>
      <c r="B430" s="88" t="s">
        <v>439</v>
      </c>
      <c r="C430" s="87" t="s">
        <v>517</v>
      </c>
      <c r="D430" s="87" t="s">
        <v>340</v>
      </c>
      <c r="E430" s="89" t="s">
        <v>793</v>
      </c>
      <c r="F430" s="87"/>
      <c r="G430" s="65">
        <f t="shared" si="46"/>
        <v>2015768</v>
      </c>
      <c r="H430" s="75"/>
      <c r="I430" s="75"/>
      <c r="J430" s="75"/>
      <c r="K430" s="75"/>
      <c r="L430" s="75"/>
      <c r="M430" s="75"/>
    </row>
    <row r="431" spans="1:13" ht="15.75">
      <c r="A431" s="23"/>
      <c r="B431" s="88" t="s">
        <v>794</v>
      </c>
      <c r="C431" s="87" t="s">
        <v>517</v>
      </c>
      <c r="D431" s="87" t="s">
        <v>340</v>
      </c>
      <c r="E431" s="89" t="s">
        <v>795</v>
      </c>
      <c r="F431" s="87"/>
      <c r="G431" s="65">
        <f t="shared" si="46"/>
        <v>2015768</v>
      </c>
      <c r="H431" s="75"/>
      <c r="I431" s="75"/>
      <c r="J431" s="75"/>
      <c r="K431" s="75"/>
      <c r="L431" s="75"/>
      <c r="M431" s="75"/>
    </row>
    <row r="432" spans="1:13" ht="31.5">
      <c r="A432" s="23"/>
      <c r="B432" s="88" t="s">
        <v>796</v>
      </c>
      <c r="C432" s="87" t="s">
        <v>517</v>
      </c>
      <c r="D432" s="87" t="s">
        <v>340</v>
      </c>
      <c r="E432" s="89" t="s">
        <v>797</v>
      </c>
      <c r="F432" s="87"/>
      <c r="G432" s="65">
        <f t="shared" si="46"/>
        <v>2015768</v>
      </c>
      <c r="H432" s="75"/>
      <c r="I432" s="75"/>
      <c r="J432" s="75"/>
      <c r="K432" s="75"/>
      <c r="L432" s="75"/>
      <c r="M432" s="75"/>
    </row>
    <row r="433" spans="1:13" ht="15.75">
      <c r="A433" s="23"/>
      <c r="B433" s="53" t="s">
        <v>445</v>
      </c>
      <c r="C433" s="87" t="s">
        <v>517</v>
      </c>
      <c r="D433" s="87" t="s">
        <v>340</v>
      </c>
      <c r="E433" s="89" t="s">
        <v>797</v>
      </c>
      <c r="F433" s="87" t="s">
        <v>446</v>
      </c>
      <c r="G433" s="65">
        <v>2015768</v>
      </c>
      <c r="H433" s="75"/>
      <c r="I433" s="75"/>
      <c r="J433" s="75"/>
      <c r="K433" s="75"/>
      <c r="L433" s="75"/>
      <c r="M433" s="75"/>
    </row>
    <row r="434" spans="1:13" ht="15.75">
      <c r="A434" s="23"/>
      <c r="B434" s="32" t="s">
        <v>798</v>
      </c>
      <c r="C434" s="83" t="s">
        <v>517</v>
      </c>
      <c r="D434" s="83" t="s">
        <v>352</v>
      </c>
      <c r="E434" s="89"/>
      <c r="F434" s="87"/>
      <c r="G434" s="67">
        <f aca="true" t="shared" si="47" ref="G434:G436">G435</f>
        <v>7483750</v>
      </c>
      <c r="H434" s="75"/>
      <c r="I434" s="75"/>
      <c r="J434" s="75"/>
      <c r="K434" s="75"/>
      <c r="L434" s="75"/>
      <c r="M434" s="75"/>
    </row>
    <row r="435" spans="1:13" ht="31.5">
      <c r="A435" s="23"/>
      <c r="B435" s="36" t="s">
        <v>437</v>
      </c>
      <c r="C435" s="83" t="s">
        <v>517</v>
      </c>
      <c r="D435" s="83" t="s">
        <v>352</v>
      </c>
      <c r="E435" s="91" t="s">
        <v>438</v>
      </c>
      <c r="F435" s="87"/>
      <c r="G435" s="67">
        <f t="shared" si="47"/>
        <v>7483750</v>
      </c>
      <c r="H435" s="75"/>
      <c r="I435" s="75"/>
      <c r="J435" s="75"/>
      <c r="K435" s="75"/>
      <c r="L435" s="75"/>
      <c r="M435" s="75"/>
    </row>
    <row r="436" spans="1:13" ht="63">
      <c r="A436" s="23"/>
      <c r="B436" s="88" t="s">
        <v>439</v>
      </c>
      <c r="C436" s="87" t="s">
        <v>517</v>
      </c>
      <c r="D436" s="87" t="s">
        <v>352</v>
      </c>
      <c r="E436" s="89" t="s">
        <v>793</v>
      </c>
      <c r="F436" s="87"/>
      <c r="G436" s="67">
        <f t="shared" si="47"/>
        <v>7483750</v>
      </c>
      <c r="H436" s="75"/>
      <c r="I436" s="75"/>
      <c r="J436" s="75"/>
      <c r="K436" s="75"/>
      <c r="L436" s="75"/>
      <c r="M436" s="75"/>
    </row>
    <row r="437" spans="1:13" ht="15.75">
      <c r="A437" s="23"/>
      <c r="B437" s="88" t="s">
        <v>799</v>
      </c>
      <c r="C437" s="87" t="s">
        <v>517</v>
      </c>
      <c r="D437" s="87" t="s">
        <v>352</v>
      </c>
      <c r="E437" s="89" t="s">
        <v>800</v>
      </c>
      <c r="F437" s="87"/>
      <c r="G437" s="67">
        <f>G438+G441+G444+G447</f>
        <v>7483750</v>
      </c>
      <c r="H437" s="75"/>
      <c r="I437" s="75"/>
      <c r="J437" s="75"/>
      <c r="K437" s="75"/>
      <c r="L437" s="75"/>
      <c r="M437" s="75"/>
    </row>
    <row r="438" spans="1:13" ht="47.25">
      <c r="A438" s="23"/>
      <c r="B438" s="39" t="s">
        <v>801</v>
      </c>
      <c r="C438" s="87" t="s">
        <v>517</v>
      </c>
      <c r="D438" s="87" t="s">
        <v>352</v>
      </c>
      <c r="E438" s="89" t="s">
        <v>802</v>
      </c>
      <c r="F438" s="87"/>
      <c r="G438" s="65">
        <f>G439+G440</f>
        <v>73637</v>
      </c>
      <c r="H438" s="75"/>
      <c r="I438" s="75"/>
      <c r="J438" s="75"/>
      <c r="K438" s="75"/>
      <c r="L438" s="75"/>
      <c r="M438" s="75"/>
    </row>
    <row r="439" spans="1:13" ht="31.5">
      <c r="A439" s="23"/>
      <c r="B439" s="88" t="s">
        <v>358</v>
      </c>
      <c r="C439" s="87" t="s">
        <v>517</v>
      </c>
      <c r="D439" s="87" t="s">
        <v>352</v>
      </c>
      <c r="E439" s="89" t="s">
        <v>802</v>
      </c>
      <c r="F439" s="87" t="s">
        <v>359</v>
      </c>
      <c r="G439" s="65">
        <v>2000</v>
      </c>
      <c r="H439" s="75"/>
      <c r="I439" s="75"/>
      <c r="J439" s="75"/>
      <c r="K439" s="75"/>
      <c r="L439" s="75"/>
      <c r="M439" s="75"/>
    </row>
    <row r="440" spans="1:13" ht="15.75">
      <c r="A440" s="23"/>
      <c r="B440" s="53" t="s">
        <v>445</v>
      </c>
      <c r="C440" s="87" t="s">
        <v>517</v>
      </c>
      <c r="D440" s="87" t="s">
        <v>352</v>
      </c>
      <c r="E440" s="89" t="s">
        <v>802</v>
      </c>
      <c r="F440" s="87" t="s">
        <v>446</v>
      </c>
      <c r="G440" s="65">
        <v>71637</v>
      </c>
      <c r="H440" s="75"/>
      <c r="I440" s="75"/>
      <c r="J440" s="75"/>
      <c r="K440" s="75"/>
      <c r="L440" s="75"/>
      <c r="M440" s="75"/>
    </row>
    <row r="441" spans="1:13" ht="47.25">
      <c r="A441" s="23"/>
      <c r="B441" s="55" t="s">
        <v>803</v>
      </c>
      <c r="C441" s="87" t="s">
        <v>804</v>
      </c>
      <c r="D441" s="87" t="s">
        <v>352</v>
      </c>
      <c r="E441" s="89" t="s">
        <v>805</v>
      </c>
      <c r="F441" s="87"/>
      <c r="G441" s="65">
        <f>G442+G443</f>
        <v>193779</v>
      </c>
      <c r="H441" s="75"/>
      <c r="I441" s="75"/>
      <c r="J441" s="75"/>
      <c r="K441" s="75"/>
      <c r="L441" s="75"/>
      <c r="M441" s="75"/>
    </row>
    <row r="442" spans="1:13" ht="31.5">
      <c r="A442" s="23"/>
      <c r="B442" s="88" t="s">
        <v>358</v>
      </c>
      <c r="C442" s="87" t="s">
        <v>804</v>
      </c>
      <c r="D442" s="87" t="s">
        <v>352</v>
      </c>
      <c r="E442" s="89" t="s">
        <v>805</v>
      </c>
      <c r="F442" s="87" t="s">
        <v>359</v>
      </c>
      <c r="G442" s="65">
        <v>6000</v>
      </c>
      <c r="H442" s="75"/>
      <c r="I442" s="75"/>
      <c r="J442" s="75"/>
      <c r="K442" s="75"/>
      <c r="L442" s="75"/>
      <c r="M442" s="75"/>
    </row>
    <row r="443" spans="1:13" ht="15.75">
      <c r="A443" s="23"/>
      <c r="B443" s="53" t="s">
        <v>445</v>
      </c>
      <c r="C443" s="87" t="s">
        <v>517</v>
      </c>
      <c r="D443" s="87" t="s">
        <v>352</v>
      </c>
      <c r="E443" s="89" t="s">
        <v>805</v>
      </c>
      <c r="F443" s="87" t="s">
        <v>446</v>
      </c>
      <c r="G443" s="65">
        <v>187779</v>
      </c>
      <c r="H443" s="75"/>
      <c r="I443" s="75"/>
      <c r="J443" s="75"/>
      <c r="K443" s="75"/>
      <c r="L443" s="75"/>
      <c r="M443" s="75"/>
    </row>
    <row r="444" spans="1:13" ht="15.75">
      <c r="A444" s="23"/>
      <c r="B444" s="88" t="s">
        <v>806</v>
      </c>
      <c r="C444" s="116">
        <v>10</v>
      </c>
      <c r="D444" s="87" t="s">
        <v>352</v>
      </c>
      <c r="E444" s="89" t="s">
        <v>807</v>
      </c>
      <c r="F444" s="117"/>
      <c r="G444" s="65">
        <f>G445+G446</f>
        <v>6431880</v>
      </c>
      <c r="H444" s="75"/>
      <c r="I444" s="75"/>
      <c r="J444" s="75"/>
      <c r="K444" s="75"/>
      <c r="L444" s="75"/>
      <c r="M444" s="75"/>
    </row>
    <row r="445" spans="1:13" ht="31.5">
      <c r="A445" s="23"/>
      <c r="B445" s="88" t="s">
        <v>358</v>
      </c>
      <c r="C445" s="116">
        <v>10</v>
      </c>
      <c r="D445" s="118" t="s">
        <v>352</v>
      </c>
      <c r="E445" s="56" t="s">
        <v>807</v>
      </c>
      <c r="F445" s="119">
        <v>200</v>
      </c>
      <c r="G445" s="65">
        <v>114000</v>
      </c>
      <c r="H445" s="75"/>
      <c r="I445" s="75"/>
      <c r="J445" s="75"/>
      <c r="K445" s="75"/>
      <c r="L445" s="75"/>
      <c r="M445" s="75"/>
    </row>
    <row r="446" spans="1:13" ht="15.75">
      <c r="A446" s="23"/>
      <c r="B446" s="53" t="s">
        <v>445</v>
      </c>
      <c r="C446" s="87" t="s">
        <v>517</v>
      </c>
      <c r="D446" s="87" t="s">
        <v>352</v>
      </c>
      <c r="E446" s="89" t="s">
        <v>807</v>
      </c>
      <c r="F446" s="87" t="s">
        <v>446</v>
      </c>
      <c r="G446" s="65">
        <v>6317880</v>
      </c>
      <c r="H446" s="75"/>
      <c r="I446" s="75"/>
      <c r="J446" s="75"/>
      <c r="K446" s="75"/>
      <c r="L446" s="75"/>
      <c r="M446" s="75"/>
    </row>
    <row r="447" spans="1:13" ht="15.75">
      <c r="A447" s="23"/>
      <c r="B447" s="88" t="s">
        <v>808</v>
      </c>
      <c r="C447" s="116">
        <v>10</v>
      </c>
      <c r="D447" s="87" t="s">
        <v>352</v>
      </c>
      <c r="E447" s="89" t="s">
        <v>809</v>
      </c>
      <c r="F447" s="117"/>
      <c r="G447" s="65">
        <f>G448+G449</f>
        <v>784454</v>
      </c>
      <c r="H447" s="75"/>
      <c r="I447" s="75"/>
      <c r="J447" s="75"/>
      <c r="K447" s="75"/>
      <c r="L447" s="75"/>
      <c r="M447" s="75"/>
    </row>
    <row r="448" spans="1:13" ht="31.5">
      <c r="A448" s="23"/>
      <c r="B448" s="88" t="s">
        <v>358</v>
      </c>
      <c r="C448" s="87" t="s">
        <v>517</v>
      </c>
      <c r="D448" s="87" t="s">
        <v>352</v>
      </c>
      <c r="E448" s="89" t="s">
        <v>809</v>
      </c>
      <c r="F448" s="87" t="s">
        <v>359</v>
      </c>
      <c r="G448" s="65">
        <v>15000</v>
      </c>
      <c r="H448" s="75"/>
      <c r="I448" s="75"/>
      <c r="J448" s="75"/>
      <c r="K448" s="75"/>
      <c r="L448" s="75"/>
      <c r="M448" s="75"/>
    </row>
    <row r="449" spans="1:13" ht="15.75">
      <c r="A449" s="23"/>
      <c r="B449" s="53" t="s">
        <v>445</v>
      </c>
      <c r="C449" s="87" t="s">
        <v>517</v>
      </c>
      <c r="D449" s="87" t="s">
        <v>352</v>
      </c>
      <c r="E449" s="89" t="s">
        <v>809</v>
      </c>
      <c r="F449" s="87" t="s">
        <v>446</v>
      </c>
      <c r="G449" s="65">
        <v>769454</v>
      </c>
      <c r="H449" s="75"/>
      <c r="I449" s="75"/>
      <c r="J449" s="75"/>
      <c r="K449" s="75"/>
      <c r="L449" s="75"/>
      <c r="M449" s="75"/>
    </row>
    <row r="450" spans="1:10" ht="15.75">
      <c r="A450" s="23"/>
      <c r="B450" s="36" t="s">
        <v>810</v>
      </c>
      <c r="C450" s="83" t="s">
        <v>517</v>
      </c>
      <c r="D450" s="83" t="s">
        <v>363</v>
      </c>
      <c r="E450" s="91"/>
      <c r="F450" s="83"/>
      <c r="G450" s="67">
        <f>G451+G467+G472</f>
        <v>55404975.07</v>
      </c>
      <c r="H450" s="75"/>
      <c r="I450" s="75"/>
      <c r="J450" s="75"/>
    </row>
    <row r="451" spans="1:10" ht="31.5">
      <c r="A451" s="23"/>
      <c r="B451" s="36" t="s">
        <v>437</v>
      </c>
      <c r="C451" s="83" t="s">
        <v>517</v>
      </c>
      <c r="D451" s="83" t="s">
        <v>363</v>
      </c>
      <c r="E451" s="91" t="s">
        <v>438</v>
      </c>
      <c r="F451" s="83"/>
      <c r="G451" s="67">
        <f>G452+G456</f>
        <v>50400557.97</v>
      </c>
      <c r="H451" s="75"/>
      <c r="I451" s="75"/>
      <c r="J451" s="75"/>
    </row>
    <row r="452" spans="1:10" ht="63">
      <c r="A452" s="23"/>
      <c r="B452" s="88" t="s">
        <v>439</v>
      </c>
      <c r="C452" s="87" t="s">
        <v>517</v>
      </c>
      <c r="D452" s="87" t="s">
        <v>363</v>
      </c>
      <c r="E452" s="89" t="s">
        <v>793</v>
      </c>
      <c r="F452" s="83"/>
      <c r="G452" s="67">
        <f aca="true" t="shared" si="48" ref="G452:G454">G453</f>
        <v>574796</v>
      </c>
      <c r="H452" s="75"/>
      <c r="I452" s="75"/>
      <c r="J452" s="75"/>
    </row>
    <row r="453" spans="1:10" ht="15.75">
      <c r="A453" s="23"/>
      <c r="B453" s="39" t="s">
        <v>799</v>
      </c>
      <c r="C453" s="87" t="s">
        <v>517</v>
      </c>
      <c r="D453" s="87" t="s">
        <v>363</v>
      </c>
      <c r="E453" s="89" t="s">
        <v>800</v>
      </c>
      <c r="F453" s="83"/>
      <c r="G453" s="67">
        <f t="shared" si="48"/>
        <v>574796</v>
      </c>
      <c r="H453" s="75"/>
      <c r="I453" s="75"/>
      <c r="J453" s="75"/>
    </row>
    <row r="454" spans="1:10" ht="15.75">
      <c r="A454" s="23"/>
      <c r="B454" s="39" t="s">
        <v>811</v>
      </c>
      <c r="C454" s="87" t="s">
        <v>804</v>
      </c>
      <c r="D454" s="87" t="s">
        <v>363</v>
      </c>
      <c r="E454" s="89" t="s">
        <v>812</v>
      </c>
      <c r="F454" s="83"/>
      <c r="G454" s="67">
        <f t="shared" si="48"/>
        <v>574796</v>
      </c>
      <c r="H454" s="75"/>
      <c r="I454" s="75"/>
      <c r="J454" s="75"/>
    </row>
    <row r="455" spans="1:10" ht="15.75">
      <c r="A455" s="23"/>
      <c r="B455" s="53" t="s">
        <v>445</v>
      </c>
      <c r="C455" s="87" t="s">
        <v>517</v>
      </c>
      <c r="D455" s="87" t="s">
        <v>363</v>
      </c>
      <c r="E455" s="89" t="s">
        <v>812</v>
      </c>
      <c r="F455" s="87" t="s">
        <v>446</v>
      </c>
      <c r="G455" s="65">
        <v>574796</v>
      </c>
      <c r="H455" s="75"/>
      <c r="I455" s="75"/>
      <c r="J455" s="75"/>
    </row>
    <row r="456" spans="1:10" ht="63">
      <c r="A456" s="23"/>
      <c r="B456" s="88" t="s">
        <v>449</v>
      </c>
      <c r="C456" s="87" t="s">
        <v>517</v>
      </c>
      <c r="D456" s="87" t="s">
        <v>363</v>
      </c>
      <c r="E456" s="89" t="s">
        <v>450</v>
      </c>
      <c r="F456" s="87"/>
      <c r="G456" s="65">
        <f>G460+G457+G463</f>
        <v>49825761.97</v>
      </c>
      <c r="H456" s="75"/>
      <c r="I456" s="75"/>
      <c r="J456" s="75"/>
    </row>
    <row r="457" spans="1:10" ht="63">
      <c r="A457" s="23"/>
      <c r="B457" s="88" t="s">
        <v>451</v>
      </c>
      <c r="C457" s="87" t="s">
        <v>517</v>
      </c>
      <c r="D457" s="87" t="s">
        <v>363</v>
      </c>
      <c r="E457" s="89" t="s">
        <v>452</v>
      </c>
      <c r="F457" s="87"/>
      <c r="G457" s="65">
        <f aca="true" t="shared" si="49" ref="G457:G458">G458</f>
        <v>17215582</v>
      </c>
      <c r="H457" s="75"/>
      <c r="I457" s="75"/>
      <c r="J457" s="75"/>
    </row>
    <row r="458" spans="1:10" ht="31.5">
      <c r="A458" s="23"/>
      <c r="B458" s="88" t="s">
        <v>813</v>
      </c>
      <c r="C458" s="87" t="s">
        <v>517</v>
      </c>
      <c r="D458" s="87" t="s">
        <v>363</v>
      </c>
      <c r="E458" s="89" t="s">
        <v>814</v>
      </c>
      <c r="F458" s="87"/>
      <c r="G458" s="65">
        <f t="shared" si="49"/>
        <v>17215582</v>
      </c>
      <c r="H458" s="75"/>
      <c r="I458" s="75"/>
      <c r="J458" s="75"/>
    </row>
    <row r="459" spans="1:10" ht="15.75">
      <c r="A459" s="23"/>
      <c r="B459" s="53" t="s">
        <v>445</v>
      </c>
      <c r="C459" s="87" t="s">
        <v>517</v>
      </c>
      <c r="D459" s="87" t="s">
        <v>363</v>
      </c>
      <c r="E459" s="89" t="s">
        <v>814</v>
      </c>
      <c r="F459" s="87" t="s">
        <v>446</v>
      </c>
      <c r="G459" s="65">
        <v>17215582</v>
      </c>
      <c r="H459" s="75"/>
      <c r="I459" s="75"/>
      <c r="J459" s="75"/>
    </row>
    <row r="460" spans="1:10" ht="63">
      <c r="A460" s="23"/>
      <c r="B460" s="88" t="s">
        <v>815</v>
      </c>
      <c r="C460" s="87" t="s">
        <v>804</v>
      </c>
      <c r="D460" s="87" t="s">
        <v>363</v>
      </c>
      <c r="E460" s="89" t="s">
        <v>816</v>
      </c>
      <c r="F460" s="87"/>
      <c r="G460" s="65">
        <f aca="true" t="shared" si="50" ref="G460:G461">G461</f>
        <v>6310074</v>
      </c>
      <c r="H460" s="75"/>
      <c r="I460" s="75"/>
      <c r="J460" s="75"/>
    </row>
    <row r="461" spans="1:10" ht="31.5">
      <c r="A461" s="23"/>
      <c r="B461" s="55" t="s">
        <v>817</v>
      </c>
      <c r="C461" s="87" t="s">
        <v>804</v>
      </c>
      <c r="D461" s="87" t="s">
        <v>363</v>
      </c>
      <c r="E461" s="89" t="s">
        <v>818</v>
      </c>
      <c r="F461" s="87"/>
      <c r="G461" s="65">
        <f t="shared" si="50"/>
        <v>6310074</v>
      </c>
      <c r="H461" s="75"/>
      <c r="I461" s="75"/>
      <c r="J461" s="75"/>
    </row>
    <row r="462" spans="1:10" ht="15.75">
      <c r="A462" s="23"/>
      <c r="B462" s="53" t="s">
        <v>445</v>
      </c>
      <c r="C462" s="87" t="s">
        <v>517</v>
      </c>
      <c r="D462" s="87" t="s">
        <v>363</v>
      </c>
      <c r="E462" s="89" t="s">
        <v>818</v>
      </c>
      <c r="F462" s="87" t="s">
        <v>446</v>
      </c>
      <c r="G462" s="65">
        <v>6310074</v>
      </c>
      <c r="H462" s="75"/>
      <c r="I462" s="75"/>
      <c r="J462" s="75"/>
    </row>
    <row r="463" spans="1:10" ht="47.25">
      <c r="A463" s="23"/>
      <c r="B463" s="88" t="s">
        <v>819</v>
      </c>
      <c r="C463" s="87" t="s">
        <v>517</v>
      </c>
      <c r="D463" s="87" t="s">
        <v>363</v>
      </c>
      <c r="E463" s="89" t="s">
        <v>820</v>
      </c>
      <c r="F463" s="87"/>
      <c r="G463" s="65">
        <f>G464</f>
        <v>26300105.97</v>
      </c>
      <c r="H463" s="75"/>
      <c r="I463" s="75"/>
      <c r="J463" s="75"/>
    </row>
    <row r="464" spans="1:10" ht="63">
      <c r="A464" s="23"/>
      <c r="B464" s="55" t="s">
        <v>821</v>
      </c>
      <c r="C464" s="87" t="s">
        <v>517</v>
      </c>
      <c r="D464" s="87" t="s">
        <v>363</v>
      </c>
      <c r="E464" s="89" t="s">
        <v>822</v>
      </c>
      <c r="F464" s="87"/>
      <c r="G464" s="65">
        <f>G466+G465</f>
        <v>26300105.97</v>
      </c>
      <c r="H464" s="75"/>
      <c r="I464" s="75"/>
      <c r="J464" s="75"/>
    </row>
    <row r="465" spans="1:10" ht="63">
      <c r="A465" s="23"/>
      <c r="B465" s="88" t="s">
        <v>349</v>
      </c>
      <c r="C465" s="87" t="s">
        <v>517</v>
      </c>
      <c r="D465" s="87" t="s">
        <v>363</v>
      </c>
      <c r="E465" s="89" t="s">
        <v>822</v>
      </c>
      <c r="F465" s="87" t="s">
        <v>350</v>
      </c>
      <c r="G465" s="65">
        <v>337988</v>
      </c>
      <c r="H465" s="75"/>
      <c r="I465" s="75"/>
      <c r="J465" s="75"/>
    </row>
    <row r="466" spans="1:10" ht="31.5">
      <c r="A466" s="23"/>
      <c r="B466" s="88" t="s">
        <v>562</v>
      </c>
      <c r="C466" s="87" t="s">
        <v>517</v>
      </c>
      <c r="D466" s="87" t="s">
        <v>363</v>
      </c>
      <c r="E466" s="89" t="s">
        <v>822</v>
      </c>
      <c r="F466" s="87" t="s">
        <v>563</v>
      </c>
      <c r="G466" s="65">
        <v>25962117.97</v>
      </c>
      <c r="H466" s="75"/>
      <c r="I466" s="75"/>
      <c r="J466" s="75"/>
    </row>
    <row r="467" spans="1:10" ht="31.5">
      <c r="A467" s="23"/>
      <c r="B467" s="36" t="s">
        <v>602</v>
      </c>
      <c r="C467" s="83" t="s">
        <v>517</v>
      </c>
      <c r="D467" s="83" t="s">
        <v>363</v>
      </c>
      <c r="E467" s="91" t="s">
        <v>603</v>
      </c>
      <c r="F467" s="87"/>
      <c r="G467" s="67">
        <f aca="true" t="shared" si="51" ref="G467:G470">G468</f>
        <v>979159</v>
      </c>
      <c r="H467" s="75"/>
      <c r="I467" s="75"/>
      <c r="J467" s="75"/>
    </row>
    <row r="468" spans="1:10" ht="47.25">
      <c r="A468" s="23"/>
      <c r="B468" s="39" t="s">
        <v>604</v>
      </c>
      <c r="C468" s="87" t="s">
        <v>517</v>
      </c>
      <c r="D468" s="87" t="s">
        <v>363</v>
      </c>
      <c r="E468" s="89" t="s">
        <v>605</v>
      </c>
      <c r="F468" s="87"/>
      <c r="G468" s="65">
        <f t="shared" si="51"/>
        <v>979159</v>
      </c>
      <c r="H468" s="75"/>
      <c r="I468" s="75"/>
      <c r="J468" s="75"/>
    </row>
    <row r="469" spans="1:10" ht="31.5">
      <c r="A469" s="23"/>
      <c r="B469" s="39" t="s">
        <v>630</v>
      </c>
      <c r="C469" s="87" t="s">
        <v>517</v>
      </c>
      <c r="D469" s="87" t="s">
        <v>363</v>
      </c>
      <c r="E469" s="89" t="s">
        <v>631</v>
      </c>
      <c r="F469" s="87"/>
      <c r="G469" s="65">
        <f t="shared" si="51"/>
        <v>979159</v>
      </c>
      <c r="H469" s="75"/>
      <c r="I469" s="75"/>
      <c r="J469" s="75"/>
    </row>
    <row r="470" spans="1:10" ht="15.75">
      <c r="A470" s="23"/>
      <c r="B470" s="53" t="s">
        <v>823</v>
      </c>
      <c r="C470" s="87" t="s">
        <v>517</v>
      </c>
      <c r="D470" s="87" t="s">
        <v>363</v>
      </c>
      <c r="E470" s="89" t="s">
        <v>824</v>
      </c>
      <c r="F470" s="87"/>
      <c r="G470" s="65">
        <f t="shared" si="51"/>
        <v>979159</v>
      </c>
      <c r="H470" s="75"/>
      <c r="I470" s="75"/>
      <c r="J470" s="75"/>
    </row>
    <row r="471" spans="1:10" ht="15.75">
      <c r="A471" s="23"/>
      <c r="B471" s="53" t="s">
        <v>445</v>
      </c>
      <c r="C471" s="87" t="s">
        <v>517</v>
      </c>
      <c r="D471" s="87" t="s">
        <v>363</v>
      </c>
      <c r="E471" s="89" t="s">
        <v>824</v>
      </c>
      <c r="F471" s="87" t="s">
        <v>446</v>
      </c>
      <c r="G471" s="65">
        <v>979159</v>
      </c>
      <c r="H471" s="75"/>
      <c r="I471" s="75"/>
      <c r="J471" s="75"/>
    </row>
    <row r="472" spans="1:10" ht="47.25">
      <c r="A472" s="23"/>
      <c r="B472" s="120" t="s">
        <v>825</v>
      </c>
      <c r="C472" s="83" t="s">
        <v>517</v>
      </c>
      <c r="D472" s="83" t="s">
        <v>363</v>
      </c>
      <c r="E472" s="91" t="s">
        <v>548</v>
      </c>
      <c r="F472" s="87"/>
      <c r="G472" s="65">
        <f aca="true" t="shared" si="52" ref="G472:G475">G473</f>
        <v>4025258.1</v>
      </c>
      <c r="H472" s="75"/>
      <c r="I472" s="75"/>
      <c r="J472" s="75"/>
    </row>
    <row r="473" spans="1:10" ht="94.5">
      <c r="A473" s="23"/>
      <c r="B473" s="121" t="s">
        <v>826</v>
      </c>
      <c r="C473" s="87" t="s">
        <v>517</v>
      </c>
      <c r="D473" s="87" t="s">
        <v>363</v>
      </c>
      <c r="E473" s="89" t="s">
        <v>550</v>
      </c>
      <c r="F473" s="87"/>
      <c r="G473" s="65">
        <f t="shared" si="52"/>
        <v>4025258.1</v>
      </c>
      <c r="H473" s="75"/>
      <c r="I473" s="75"/>
      <c r="J473" s="75"/>
    </row>
    <row r="474" spans="1:10" ht="31.5">
      <c r="A474" s="23"/>
      <c r="B474" s="121" t="s">
        <v>827</v>
      </c>
      <c r="C474" s="87" t="s">
        <v>517</v>
      </c>
      <c r="D474" s="87" t="s">
        <v>363</v>
      </c>
      <c r="E474" s="89" t="s">
        <v>828</v>
      </c>
      <c r="F474" s="87"/>
      <c r="G474" s="65">
        <f t="shared" si="52"/>
        <v>4025258.1</v>
      </c>
      <c r="H474" s="75"/>
      <c r="I474" s="75"/>
      <c r="J474" s="75"/>
    </row>
    <row r="475" spans="1:10" ht="31.5">
      <c r="A475" s="23"/>
      <c r="B475" s="122" t="s">
        <v>829</v>
      </c>
      <c r="C475" s="87" t="s">
        <v>517</v>
      </c>
      <c r="D475" s="87" t="s">
        <v>363</v>
      </c>
      <c r="E475" s="89" t="s">
        <v>830</v>
      </c>
      <c r="F475" s="87"/>
      <c r="G475" s="65">
        <f t="shared" si="52"/>
        <v>4025258.1</v>
      </c>
      <c r="H475" s="75"/>
      <c r="I475" s="75"/>
      <c r="J475" s="75"/>
    </row>
    <row r="476" spans="1:10" ht="15.75">
      <c r="A476" s="23"/>
      <c r="B476" s="121" t="s">
        <v>445</v>
      </c>
      <c r="C476" s="87" t="s">
        <v>517</v>
      </c>
      <c r="D476" s="87" t="s">
        <v>363</v>
      </c>
      <c r="E476" s="89" t="s">
        <v>830</v>
      </c>
      <c r="F476" s="87" t="s">
        <v>446</v>
      </c>
      <c r="G476" s="65">
        <v>4025258.1</v>
      </c>
      <c r="H476" s="75"/>
      <c r="I476" s="75"/>
      <c r="J476" s="75"/>
    </row>
    <row r="477" spans="1:10" ht="15.75">
      <c r="A477" s="23"/>
      <c r="B477" s="90" t="s">
        <v>831</v>
      </c>
      <c r="C477" s="83" t="s">
        <v>517</v>
      </c>
      <c r="D477" s="83" t="s">
        <v>413</v>
      </c>
      <c r="E477" s="91"/>
      <c r="F477" s="83"/>
      <c r="G477" s="67">
        <f>G478</f>
        <v>4268424</v>
      </c>
      <c r="H477" s="75"/>
      <c r="I477" s="75"/>
      <c r="J477" s="75"/>
    </row>
    <row r="478" spans="1:10" ht="31.5">
      <c r="A478" s="23"/>
      <c r="B478" s="36" t="s">
        <v>437</v>
      </c>
      <c r="C478" s="83" t="s">
        <v>517</v>
      </c>
      <c r="D478" s="83" t="s">
        <v>413</v>
      </c>
      <c r="E478" s="91" t="s">
        <v>438</v>
      </c>
      <c r="F478" s="83"/>
      <c r="G478" s="67">
        <f>G479+G488</f>
        <v>4268424</v>
      </c>
      <c r="H478" s="75"/>
      <c r="I478" s="75"/>
      <c r="J478" s="75"/>
    </row>
    <row r="479" spans="1:10" ht="63">
      <c r="A479" s="23"/>
      <c r="B479" s="88" t="s">
        <v>832</v>
      </c>
      <c r="C479" s="87" t="s">
        <v>517</v>
      </c>
      <c r="D479" s="87" t="s">
        <v>833</v>
      </c>
      <c r="E479" s="89" t="s">
        <v>834</v>
      </c>
      <c r="F479" s="87"/>
      <c r="G479" s="65">
        <f>G480</f>
        <v>3224124</v>
      </c>
      <c r="H479" s="75"/>
      <c r="I479" s="75"/>
      <c r="J479" s="75"/>
    </row>
    <row r="480" spans="1:10" ht="47.25">
      <c r="A480" s="23"/>
      <c r="B480" s="88" t="s">
        <v>835</v>
      </c>
      <c r="C480" s="87" t="s">
        <v>517</v>
      </c>
      <c r="D480" s="87" t="s">
        <v>413</v>
      </c>
      <c r="E480" s="89" t="s">
        <v>836</v>
      </c>
      <c r="F480" s="87"/>
      <c r="G480" s="65">
        <f>G481+G483+G485</f>
        <v>3224124</v>
      </c>
      <c r="H480" s="75"/>
      <c r="I480" s="75"/>
      <c r="J480" s="75"/>
    </row>
    <row r="481" spans="1:10" ht="31.5">
      <c r="A481" s="23"/>
      <c r="B481" s="53" t="s">
        <v>837</v>
      </c>
      <c r="C481" s="87" t="s">
        <v>517</v>
      </c>
      <c r="D481" s="87" t="s">
        <v>413</v>
      </c>
      <c r="E481" s="89" t="s">
        <v>838</v>
      </c>
      <c r="F481" s="87"/>
      <c r="G481" s="65">
        <f>G482</f>
        <v>1740500</v>
      </c>
      <c r="H481" s="75"/>
      <c r="I481" s="75"/>
      <c r="J481" s="75"/>
    </row>
    <row r="482" spans="1:10" ht="63">
      <c r="A482" s="23"/>
      <c r="B482" s="88" t="s">
        <v>349</v>
      </c>
      <c r="C482" s="87" t="s">
        <v>517</v>
      </c>
      <c r="D482" s="87" t="s">
        <v>413</v>
      </c>
      <c r="E482" s="89" t="s">
        <v>838</v>
      </c>
      <c r="F482" s="87" t="s">
        <v>500</v>
      </c>
      <c r="G482" s="65">
        <v>1740500</v>
      </c>
      <c r="H482" s="75"/>
      <c r="I482" s="75"/>
      <c r="J482" s="75"/>
    </row>
    <row r="483" spans="1:10" ht="63">
      <c r="A483" s="23"/>
      <c r="B483" s="88" t="s">
        <v>839</v>
      </c>
      <c r="C483" s="87" t="s">
        <v>517</v>
      </c>
      <c r="D483" s="87" t="s">
        <v>413</v>
      </c>
      <c r="E483" s="89" t="s">
        <v>840</v>
      </c>
      <c r="F483" s="87"/>
      <c r="G483" s="65">
        <f>G484</f>
        <v>130468</v>
      </c>
      <c r="H483" s="75"/>
      <c r="I483" s="75"/>
      <c r="J483" s="75"/>
    </row>
    <row r="484" spans="1:10" ht="63">
      <c r="A484" s="23"/>
      <c r="B484" s="88" t="s">
        <v>349</v>
      </c>
      <c r="C484" s="87" t="s">
        <v>517</v>
      </c>
      <c r="D484" s="87" t="s">
        <v>413</v>
      </c>
      <c r="E484" s="89" t="s">
        <v>840</v>
      </c>
      <c r="F484" s="87" t="s">
        <v>350</v>
      </c>
      <c r="G484" s="65">
        <v>130468</v>
      </c>
      <c r="H484" s="75"/>
      <c r="I484" s="75"/>
      <c r="J484" s="75"/>
    </row>
    <row r="485" spans="1:10" ht="31.5">
      <c r="A485" s="23"/>
      <c r="B485" s="39" t="s">
        <v>347</v>
      </c>
      <c r="C485" s="87" t="s">
        <v>517</v>
      </c>
      <c r="D485" s="87" t="s">
        <v>413</v>
      </c>
      <c r="E485" s="87" t="s">
        <v>841</v>
      </c>
      <c r="F485" s="87"/>
      <c r="G485" s="65">
        <f>G486+G487</f>
        <v>1353156</v>
      </c>
      <c r="H485" s="75"/>
      <c r="I485" s="75"/>
      <c r="J485" s="75"/>
    </row>
    <row r="486" spans="1:10" ht="63">
      <c r="A486" s="23"/>
      <c r="B486" s="88" t="s">
        <v>349</v>
      </c>
      <c r="C486" s="87" t="s">
        <v>517</v>
      </c>
      <c r="D486" s="87" t="s">
        <v>413</v>
      </c>
      <c r="E486" s="87" t="s">
        <v>841</v>
      </c>
      <c r="F486" s="87" t="s">
        <v>350</v>
      </c>
      <c r="G486" s="65">
        <v>1350156</v>
      </c>
      <c r="H486" s="75"/>
      <c r="I486" s="75"/>
      <c r="J486" s="75"/>
    </row>
    <row r="487" spans="1:10" ht="15.75">
      <c r="A487" s="23"/>
      <c r="B487" s="88" t="s">
        <v>360</v>
      </c>
      <c r="C487" s="87" t="s">
        <v>517</v>
      </c>
      <c r="D487" s="87" t="s">
        <v>413</v>
      </c>
      <c r="E487" s="87" t="s">
        <v>841</v>
      </c>
      <c r="F487" s="109" t="s">
        <v>361</v>
      </c>
      <c r="G487" s="65">
        <v>3000</v>
      </c>
      <c r="H487" s="75"/>
      <c r="I487" s="75"/>
      <c r="J487" s="75"/>
    </row>
    <row r="488" spans="1:10" ht="63">
      <c r="A488" s="23"/>
      <c r="B488" s="88" t="s">
        <v>842</v>
      </c>
      <c r="C488" s="87" t="s">
        <v>517</v>
      </c>
      <c r="D488" s="87" t="s">
        <v>413</v>
      </c>
      <c r="E488" s="89" t="s">
        <v>450</v>
      </c>
      <c r="F488" s="87"/>
      <c r="G488" s="65">
        <f aca="true" t="shared" si="53" ref="G488:G489">G489</f>
        <v>1044300</v>
      </c>
      <c r="H488" s="75"/>
      <c r="I488" s="75"/>
      <c r="J488" s="75"/>
    </row>
    <row r="489" spans="1:10" ht="63">
      <c r="A489" s="23"/>
      <c r="B489" s="88" t="s">
        <v>843</v>
      </c>
      <c r="C489" s="87" t="s">
        <v>517</v>
      </c>
      <c r="D489" s="87" t="s">
        <v>413</v>
      </c>
      <c r="E489" s="89" t="s">
        <v>844</v>
      </c>
      <c r="F489" s="87"/>
      <c r="G489" s="65">
        <f t="shared" si="53"/>
        <v>1044300</v>
      </c>
      <c r="H489" s="75"/>
      <c r="I489" s="75"/>
      <c r="J489" s="75"/>
    </row>
    <row r="490" spans="1:10" ht="47.25">
      <c r="A490" s="23"/>
      <c r="B490" s="88" t="s">
        <v>845</v>
      </c>
      <c r="C490" s="87" t="s">
        <v>517</v>
      </c>
      <c r="D490" s="87" t="s">
        <v>413</v>
      </c>
      <c r="E490" s="86" t="s">
        <v>846</v>
      </c>
      <c r="F490" s="87"/>
      <c r="G490" s="65">
        <f>G491+G492</f>
        <v>1044300</v>
      </c>
      <c r="H490" s="75"/>
      <c r="I490" s="75"/>
      <c r="J490" s="75"/>
    </row>
    <row r="491" spans="1:10" ht="63">
      <c r="A491" s="23"/>
      <c r="B491" s="88" t="s">
        <v>349</v>
      </c>
      <c r="C491" s="87" t="s">
        <v>517</v>
      </c>
      <c r="D491" s="87" t="s">
        <v>413</v>
      </c>
      <c r="E491" s="86" t="s">
        <v>846</v>
      </c>
      <c r="F491" s="87" t="s">
        <v>350</v>
      </c>
      <c r="G491" s="65">
        <v>902200</v>
      </c>
      <c r="H491" s="75"/>
      <c r="I491" s="75"/>
      <c r="J491" s="75"/>
    </row>
    <row r="492" spans="1:10" ht="31.5">
      <c r="A492" s="23"/>
      <c r="B492" s="88" t="s">
        <v>358</v>
      </c>
      <c r="C492" s="87" t="s">
        <v>517</v>
      </c>
      <c r="D492" s="87" t="s">
        <v>413</v>
      </c>
      <c r="E492" s="86" t="s">
        <v>846</v>
      </c>
      <c r="F492" s="87" t="s">
        <v>359</v>
      </c>
      <c r="G492" s="65">
        <v>142100</v>
      </c>
      <c r="H492" s="75"/>
      <c r="I492" s="75"/>
      <c r="J492" s="75"/>
    </row>
    <row r="493" spans="1:10" ht="15.75">
      <c r="A493" s="23"/>
      <c r="B493" s="52" t="s">
        <v>847</v>
      </c>
      <c r="C493" s="83" t="s">
        <v>429</v>
      </c>
      <c r="D493" s="83"/>
      <c r="E493" s="91"/>
      <c r="F493" s="83"/>
      <c r="G493" s="67">
        <f>G506+G494</f>
        <v>29151228.86</v>
      </c>
      <c r="H493" s="75"/>
      <c r="I493" s="75"/>
      <c r="J493" s="75"/>
    </row>
    <row r="494" spans="1:10" ht="15.75">
      <c r="A494" s="23"/>
      <c r="B494" s="52" t="s">
        <v>848</v>
      </c>
      <c r="C494" s="83" t="s">
        <v>429</v>
      </c>
      <c r="D494" s="83" t="s">
        <v>340</v>
      </c>
      <c r="E494" s="83"/>
      <c r="F494" s="83"/>
      <c r="G494" s="67">
        <f aca="true" t="shared" si="54" ref="G494:G496">G495</f>
        <v>16982832</v>
      </c>
      <c r="H494" s="75"/>
      <c r="I494" s="75"/>
      <c r="J494" s="75"/>
    </row>
    <row r="495" spans="1:10" ht="47.25">
      <c r="A495" s="23"/>
      <c r="B495" s="90" t="s">
        <v>589</v>
      </c>
      <c r="C495" s="83" t="s">
        <v>429</v>
      </c>
      <c r="D495" s="83" t="s">
        <v>340</v>
      </c>
      <c r="E495" s="83" t="s">
        <v>590</v>
      </c>
      <c r="F495" s="83"/>
      <c r="G495" s="65">
        <f t="shared" si="54"/>
        <v>16982832</v>
      </c>
      <c r="H495" s="75"/>
      <c r="I495" s="75"/>
      <c r="J495" s="75"/>
    </row>
    <row r="496" spans="1:10" ht="63">
      <c r="A496" s="23"/>
      <c r="B496" s="88" t="s">
        <v>591</v>
      </c>
      <c r="C496" s="83" t="s">
        <v>429</v>
      </c>
      <c r="D496" s="83" t="s">
        <v>340</v>
      </c>
      <c r="E496" s="87" t="s">
        <v>592</v>
      </c>
      <c r="F496" s="83"/>
      <c r="G496" s="65">
        <f t="shared" si="54"/>
        <v>16982832</v>
      </c>
      <c r="H496" s="75"/>
      <c r="I496" s="75"/>
      <c r="J496" s="75"/>
    </row>
    <row r="497" spans="1:10" ht="31.5">
      <c r="A497" s="23"/>
      <c r="B497" s="88" t="s">
        <v>593</v>
      </c>
      <c r="C497" s="83" t="s">
        <v>429</v>
      </c>
      <c r="D497" s="83" t="s">
        <v>340</v>
      </c>
      <c r="E497" s="87" t="s">
        <v>594</v>
      </c>
      <c r="F497" s="83"/>
      <c r="G497" s="65">
        <f>G498+G501+G504</f>
        <v>16982832</v>
      </c>
      <c r="H497" s="75"/>
      <c r="I497" s="75"/>
      <c r="J497" s="75"/>
    </row>
    <row r="498" spans="1:10" ht="47.25">
      <c r="A498" s="23"/>
      <c r="B498" s="88" t="s">
        <v>743</v>
      </c>
      <c r="C498" s="87" t="s">
        <v>429</v>
      </c>
      <c r="D498" s="87" t="s">
        <v>340</v>
      </c>
      <c r="E498" s="87" t="s">
        <v>744</v>
      </c>
      <c r="F498" s="83"/>
      <c r="G498" s="65">
        <f>G499+G500</f>
        <v>14969684</v>
      </c>
      <c r="H498" s="75"/>
      <c r="I498" s="75"/>
      <c r="J498" s="75"/>
    </row>
    <row r="499" spans="1:10" ht="31.5">
      <c r="A499" s="23"/>
      <c r="B499" s="88" t="s">
        <v>562</v>
      </c>
      <c r="C499" s="87" t="s">
        <v>429</v>
      </c>
      <c r="D499" s="87" t="s">
        <v>511</v>
      </c>
      <c r="E499" s="87" t="s">
        <v>744</v>
      </c>
      <c r="F499" s="87" t="s">
        <v>563</v>
      </c>
      <c r="G499" s="65">
        <v>4184806.33</v>
      </c>
      <c r="H499" s="75"/>
      <c r="I499" s="75"/>
      <c r="J499" s="75"/>
    </row>
    <row r="500" spans="1:10" ht="31.5">
      <c r="A500" s="23"/>
      <c r="B500" s="53" t="s">
        <v>447</v>
      </c>
      <c r="C500" s="87" t="s">
        <v>429</v>
      </c>
      <c r="D500" s="87" t="s">
        <v>511</v>
      </c>
      <c r="E500" s="87" t="s">
        <v>744</v>
      </c>
      <c r="F500" s="87" t="s">
        <v>448</v>
      </c>
      <c r="G500" s="65">
        <v>10784877.67</v>
      </c>
      <c r="H500" s="75"/>
      <c r="I500" s="75"/>
      <c r="J500" s="75"/>
    </row>
    <row r="501" spans="1:10" ht="31.5">
      <c r="A501" s="23"/>
      <c r="B501" s="88" t="s">
        <v>745</v>
      </c>
      <c r="C501" s="87" t="s">
        <v>429</v>
      </c>
      <c r="D501" s="87" t="s">
        <v>340</v>
      </c>
      <c r="E501" s="87" t="s">
        <v>746</v>
      </c>
      <c r="F501" s="87"/>
      <c r="G501" s="65">
        <f>G502+G503</f>
        <v>1670088</v>
      </c>
      <c r="H501" s="75"/>
      <c r="I501" s="75"/>
      <c r="J501" s="75"/>
    </row>
    <row r="502" spans="1:10" ht="31.5">
      <c r="A502" s="23"/>
      <c r="B502" s="88" t="s">
        <v>562</v>
      </c>
      <c r="C502" s="87" t="s">
        <v>429</v>
      </c>
      <c r="D502" s="87" t="s">
        <v>511</v>
      </c>
      <c r="E502" s="87" t="s">
        <v>746</v>
      </c>
      <c r="F502" s="87" t="s">
        <v>563</v>
      </c>
      <c r="G502" s="65">
        <v>464978.48</v>
      </c>
      <c r="H502" s="75"/>
      <c r="I502" s="75"/>
      <c r="J502" s="75"/>
    </row>
    <row r="503" spans="1:10" ht="31.5">
      <c r="A503" s="23"/>
      <c r="B503" s="53" t="s">
        <v>447</v>
      </c>
      <c r="C503" s="87" t="s">
        <v>429</v>
      </c>
      <c r="D503" s="87" t="s">
        <v>511</v>
      </c>
      <c r="E503" s="87" t="s">
        <v>746</v>
      </c>
      <c r="F503" s="87" t="s">
        <v>448</v>
      </c>
      <c r="G503" s="65">
        <v>1205109.52</v>
      </c>
      <c r="H503" s="75"/>
      <c r="I503" s="75"/>
      <c r="J503" s="75"/>
    </row>
    <row r="504" spans="1:10" ht="31.5">
      <c r="A504" s="23"/>
      <c r="B504" s="88" t="s">
        <v>595</v>
      </c>
      <c r="C504" s="87" t="s">
        <v>429</v>
      </c>
      <c r="D504" s="87" t="s">
        <v>511</v>
      </c>
      <c r="E504" s="87" t="s">
        <v>747</v>
      </c>
      <c r="F504" s="87"/>
      <c r="G504" s="65">
        <f>G505</f>
        <v>343060</v>
      </c>
      <c r="H504" s="75"/>
      <c r="I504" s="75"/>
      <c r="J504" s="75"/>
    </row>
    <row r="505" spans="1:10" ht="31.5">
      <c r="A505" s="23"/>
      <c r="B505" s="53" t="s">
        <v>447</v>
      </c>
      <c r="C505" s="87" t="s">
        <v>429</v>
      </c>
      <c r="D505" s="87" t="s">
        <v>511</v>
      </c>
      <c r="E505" s="87" t="s">
        <v>747</v>
      </c>
      <c r="F505" s="87" t="s">
        <v>448</v>
      </c>
      <c r="G505" s="65">
        <v>343060</v>
      </c>
      <c r="H505" s="75"/>
      <c r="I505" s="75"/>
      <c r="J505" s="75"/>
    </row>
    <row r="506" spans="1:10" ht="15.75">
      <c r="A506" s="23"/>
      <c r="B506" s="90" t="s">
        <v>849</v>
      </c>
      <c r="C506" s="83" t="s">
        <v>429</v>
      </c>
      <c r="D506" s="83" t="s">
        <v>342</v>
      </c>
      <c r="E506" s="91"/>
      <c r="F506" s="83"/>
      <c r="G506" s="67">
        <f aca="true" t="shared" si="55" ref="G506:G509">G507</f>
        <v>12168396.86</v>
      </c>
      <c r="H506" s="75"/>
      <c r="I506" s="75"/>
      <c r="J506" s="75"/>
    </row>
    <row r="507" spans="1:10" ht="63">
      <c r="A507" s="23"/>
      <c r="B507" s="90" t="s">
        <v>715</v>
      </c>
      <c r="C507" s="83" t="s">
        <v>429</v>
      </c>
      <c r="D507" s="83" t="s">
        <v>342</v>
      </c>
      <c r="E507" s="91" t="s">
        <v>716</v>
      </c>
      <c r="F507" s="83"/>
      <c r="G507" s="67">
        <f t="shared" si="55"/>
        <v>12168396.86</v>
      </c>
      <c r="H507" s="75"/>
      <c r="I507" s="75"/>
      <c r="J507" s="75"/>
    </row>
    <row r="508" spans="1:10" ht="94.5">
      <c r="A508" s="23"/>
      <c r="B508" s="88" t="s">
        <v>850</v>
      </c>
      <c r="C508" s="87" t="s">
        <v>429</v>
      </c>
      <c r="D508" s="87" t="s">
        <v>342</v>
      </c>
      <c r="E508" s="89" t="s">
        <v>851</v>
      </c>
      <c r="F508" s="87"/>
      <c r="G508" s="65">
        <f t="shared" si="55"/>
        <v>12168396.86</v>
      </c>
      <c r="H508" s="75"/>
      <c r="I508" s="75"/>
      <c r="J508" s="75"/>
    </row>
    <row r="509" spans="1:10" ht="47.25">
      <c r="A509" s="23"/>
      <c r="B509" s="88" t="s">
        <v>852</v>
      </c>
      <c r="C509" s="87" t="s">
        <v>429</v>
      </c>
      <c r="D509" s="87" t="s">
        <v>342</v>
      </c>
      <c r="E509" s="89" t="s">
        <v>853</v>
      </c>
      <c r="F509" s="87"/>
      <c r="G509" s="65">
        <f t="shared" si="55"/>
        <v>12168396.86</v>
      </c>
      <c r="H509" s="75"/>
      <c r="I509" s="75"/>
      <c r="J509" s="75"/>
    </row>
    <row r="510" spans="1:10" ht="63">
      <c r="A510" s="23"/>
      <c r="B510" s="88" t="s">
        <v>854</v>
      </c>
      <c r="C510" s="87" t="s">
        <v>429</v>
      </c>
      <c r="D510" s="87" t="s">
        <v>342</v>
      </c>
      <c r="E510" s="89" t="s">
        <v>855</v>
      </c>
      <c r="F510" s="87"/>
      <c r="G510" s="65">
        <f>G512+G511+G513</f>
        <v>12168396.86</v>
      </c>
      <c r="H510" s="75"/>
      <c r="I510" s="75"/>
      <c r="J510" s="75"/>
    </row>
    <row r="511" spans="1:10" ht="63">
      <c r="A511" s="23"/>
      <c r="B511" s="88" t="s">
        <v>349</v>
      </c>
      <c r="C511" s="87" t="s">
        <v>856</v>
      </c>
      <c r="D511" s="87" t="s">
        <v>342</v>
      </c>
      <c r="E511" s="89" t="s">
        <v>855</v>
      </c>
      <c r="F511" s="87" t="s">
        <v>350</v>
      </c>
      <c r="G511" s="65">
        <v>4887191</v>
      </c>
      <c r="H511" s="75"/>
      <c r="I511" s="75"/>
      <c r="J511" s="75"/>
    </row>
    <row r="512" spans="1:10" ht="31.5">
      <c r="A512" s="23"/>
      <c r="B512" s="88" t="s">
        <v>358</v>
      </c>
      <c r="C512" s="87" t="s">
        <v>856</v>
      </c>
      <c r="D512" s="87" t="s">
        <v>342</v>
      </c>
      <c r="E512" s="89" t="s">
        <v>855</v>
      </c>
      <c r="F512" s="87" t="s">
        <v>359</v>
      </c>
      <c r="G512" s="123">
        <v>4535025.86</v>
      </c>
      <c r="H512" s="75"/>
      <c r="I512" s="75"/>
      <c r="J512" s="75"/>
    </row>
    <row r="513" spans="1:10" ht="15.75">
      <c r="A513" s="23"/>
      <c r="B513" s="88" t="s">
        <v>360</v>
      </c>
      <c r="C513" s="87" t="s">
        <v>429</v>
      </c>
      <c r="D513" s="87" t="s">
        <v>342</v>
      </c>
      <c r="E513" s="89" t="s">
        <v>855</v>
      </c>
      <c r="F513" s="87" t="s">
        <v>361</v>
      </c>
      <c r="G513" s="123">
        <v>2746180</v>
      </c>
      <c r="H513" s="75"/>
      <c r="I513" s="75"/>
      <c r="J513" s="75"/>
    </row>
    <row r="514" spans="1:10" ht="31.5">
      <c r="A514" s="23"/>
      <c r="B514" s="90" t="s">
        <v>857</v>
      </c>
      <c r="C514" s="83" t="s">
        <v>858</v>
      </c>
      <c r="D514" s="83"/>
      <c r="E514" s="91"/>
      <c r="F514" s="83"/>
      <c r="G514" s="67">
        <f aca="true" t="shared" si="56" ref="G514:G519">G515</f>
        <v>9284113</v>
      </c>
      <c r="H514" s="75"/>
      <c r="I514" s="75"/>
      <c r="J514" s="75"/>
    </row>
    <row r="515" spans="1:10" ht="47.25">
      <c r="A515" s="23"/>
      <c r="B515" s="36" t="s">
        <v>859</v>
      </c>
      <c r="C515" s="83" t="s">
        <v>860</v>
      </c>
      <c r="D515" s="83" t="s">
        <v>340</v>
      </c>
      <c r="E515" s="91"/>
      <c r="F515" s="83"/>
      <c r="G515" s="67">
        <f t="shared" si="56"/>
        <v>9284113</v>
      </c>
      <c r="H515" s="75"/>
      <c r="I515" s="75"/>
      <c r="J515" s="75"/>
    </row>
    <row r="516" spans="1:10" ht="47.25">
      <c r="A516" s="23"/>
      <c r="B516" s="90" t="s">
        <v>414</v>
      </c>
      <c r="C516" s="83" t="s">
        <v>860</v>
      </c>
      <c r="D516" s="83" t="s">
        <v>340</v>
      </c>
      <c r="E516" s="91" t="s">
        <v>415</v>
      </c>
      <c r="F516" s="87"/>
      <c r="G516" s="65">
        <f t="shared" si="56"/>
        <v>9284113</v>
      </c>
      <c r="H516" s="75"/>
      <c r="I516" s="75"/>
      <c r="J516" s="75"/>
    </row>
    <row r="517" spans="1:10" ht="63">
      <c r="A517" s="23"/>
      <c r="B517" s="88" t="s">
        <v>861</v>
      </c>
      <c r="C517" s="87" t="s">
        <v>858</v>
      </c>
      <c r="D517" s="87" t="s">
        <v>340</v>
      </c>
      <c r="E517" s="89" t="s">
        <v>862</v>
      </c>
      <c r="F517" s="87"/>
      <c r="G517" s="65">
        <f t="shared" si="56"/>
        <v>9284113</v>
      </c>
      <c r="H517" s="75"/>
      <c r="I517" s="75"/>
      <c r="J517" s="75"/>
    </row>
    <row r="518" spans="1:10" ht="31.5">
      <c r="A518" s="23"/>
      <c r="B518" s="88" t="s">
        <v>863</v>
      </c>
      <c r="C518" s="87" t="s">
        <v>860</v>
      </c>
      <c r="D518" s="87" t="s">
        <v>511</v>
      </c>
      <c r="E518" s="89" t="s">
        <v>864</v>
      </c>
      <c r="F518" s="87"/>
      <c r="G518" s="65">
        <f t="shared" si="56"/>
        <v>9284113</v>
      </c>
      <c r="H518" s="75"/>
      <c r="I518" s="75"/>
      <c r="J518" s="75"/>
    </row>
    <row r="519" spans="1:10" ht="31.5">
      <c r="A519" s="23"/>
      <c r="B519" s="88" t="s">
        <v>865</v>
      </c>
      <c r="C519" s="87" t="s">
        <v>858</v>
      </c>
      <c r="D519" s="87" t="s">
        <v>340</v>
      </c>
      <c r="E519" s="89" t="s">
        <v>866</v>
      </c>
      <c r="F519" s="87"/>
      <c r="G519" s="65">
        <f t="shared" si="56"/>
        <v>9284113</v>
      </c>
      <c r="H519" s="75"/>
      <c r="I519" s="75"/>
      <c r="J519" s="75"/>
    </row>
    <row r="520" spans="1:10" ht="15.75">
      <c r="A520" s="23"/>
      <c r="B520" s="88" t="s">
        <v>867</v>
      </c>
      <c r="C520" s="87" t="s">
        <v>858</v>
      </c>
      <c r="D520" s="87" t="s">
        <v>340</v>
      </c>
      <c r="E520" s="89" t="s">
        <v>866</v>
      </c>
      <c r="F520" s="87" t="s">
        <v>509</v>
      </c>
      <c r="G520" s="65">
        <v>9284113</v>
      </c>
      <c r="H520" s="75"/>
      <c r="I520" s="75"/>
      <c r="J520" s="75"/>
    </row>
    <row r="521" spans="1:10" ht="15.75">
      <c r="A521" s="23"/>
      <c r="H521" s="75"/>
      <c r="I521" s="75"/>
      <c r="J521" s="75"/>
    </row>
    <row r="522" spans="1:10" ht="15.75">
      <c r="A522" s="23"/>
      <c r="H522" s="75"/>
      <c r="I522" s="75"/>
      <c r="J522" s="75"/>
    </row>
    <row r="523" spans="1:10" ht="15.75">
      <c r="A523" s="23"/>
      <c r="H523" s="75"/>
      <c r="I523" s="75"/>
      <c r="J523" s="75"/>
    </row>
    <row r="524" spans="1:10" ht="15.75">
      <c r="A524" s="23"/>
      <c r="H524" s="75"/>
      <c r="I524" s="75"/>
      <c r="J524" s="75"/>
    </row>
    <row r="525" spans="1:10" ht="15.75">
      <c r="A525" s="23"/>
      <c r="H525" s="75"/>
      <c r="I525" s="75"/>
      <c r="J525" s="75"/>
    </row>
    <row r="526" spans="1:10" ht="15.75">
      <c r="A526" s="23"/>
      <c r="H526" s="75"/>
      <c r="I526" s="75"/>
      <c r="J526" s="75"/>
    </row>
    <row r="527" spans="1:10" ht="15.75">
      <c r="A527" s="23"/>
      <c r="B527" s="23"/>
      <c r="C527" s="23"/>
      <c r="D527" s="23"/>
      <c r="F527" s="23"/>
      <c r="G527" s="23"/>
      <c r="H527" s="75"/>
      <c r="I527" s="75"/>
      <c r="J527" s="75"/>
    </row>
    <row r="528" spans="1:10" ht="15.75">
      <c r="A528" s="23"/>
      <c r="B528" s="23"/>
      <c r="C528" s="23"/>
      <c r="D528" s="23"/>
      <c r="E528" s="74"/>
      <c r="F528" s="23"/>
      <c r="G528" s="23"/>
      <c r="H528" s="75"/>
      <c r="I528" s="75"/>
      <c r="J528" s="75"/>
    </row>
    <row r="529" spans="1:10" ht="15.75">
      <c r="A529" s="23"/>
      <c r="B529" s="23"/>
      <c r="C529" s="23"/>
      <c r="D529" s="23"/>
      <c r="E529" s="74"/>
      <c r="F529" s="23"/>
      <c r="G529" s="23"/>
      <c r="H529" s="75"/>
      <c r="I529" s="75"/>
      <c r="J529" s="75"/>
    </row>
    <row r="530" spans="1:10" ht="15.75">
      <c r="A530" s="23"/>
      <c r="B530" s="23"/>
      <c r="C530" s="23"/>
      <c r="D530" s="23"/>
      <c r="E530" s="74"/>
      <c r="F530" s="23"/>
      <c r="G530" s="23"/>
      <c r="H530" s="75"/>
      <c r="I530" s="75"/>
      <c r="J530" s="75"/>
    </row>
    <row r="531" spans="1:10" ht="15.75">
      <c r="A531" s="23"/>
      <c r="E531" s="74"/>
      <c r="H531" s="75"/>
      <c r="I531" s="75"/>
      <c r="J531" s="75"/>
    </row>
    <row r="532" spans="1:10" ht="15.75">
      <c r="A532" s="23"/>
      <c r="H532" s="75"/>
      <c r="I532" s="75"/>
      <c r="J532" s="75"/>
    </row>
    <row r="533" spans="1:10" ht="15.75">
      <c r="A533" s="23"/>
      <c r="H533" s="75"/>
      <c r="I533" s="75"/>
      <c r="J533" s="75"/>
    </row>
  </sheetData>
  <sheetProtection selectLockedCells="1" selectUnlockedCells="1"/>
  <mergeCells count="5">
    <mergeCell ref="F5:G5"/>
    <mergeCell ref="B9:G10"/>
    <mergeCell ref="B11:G11"/>
    <mergeCell ref="H208:H209"/>
    <mergeCell ref="H227:H228"/>
  </mergeCells>
  <printOptions/>
  <pageMargins left="0" right="0" top="0.7479166666666667" bottom="0.7479166666666667" header="0.5118055555555555" footer="0.5118055555555555"/>
  <pageSetup horizontalDpi="300" verticalDpi="300" orientation="portrait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K678"/>
  <sheetViews>
    <sheetView workbookViewId="0" topLeftCell="A1">
      <selection activeCell="H130" sqref="H130"/>
    </sheetView>
  </sheetViews>
  <sheetFormatPr defaultColWidth="9.00390625" defaultRowHeight="12.75"/>
  <cols>
    <col min="1" max="1" width="9.125" style="22" customWidth="1"/>
    <col min="2" max="2" width="64.25390625" style="22" customWidth="1"/>
    <col min="3" max="3" width="7.25390625" style="22" customWidth="1"/>
    <col min="4" max="4" width="9.125" style="22" customWidth="1"/>
    <col min="5" max="5" width="11.875" style="22" customWidth="1"/>
    <col min="6" max="6" width="17.00390625" style="22" customWidth="1"/>
    <col min="7" max="7" width="7.625" style="22" customWidth="1"/>
    <col min="8" max="8" width="15.00390625" style="22" customWidth="1"/>
    <col min="9" max="9" width="9.625" style="22" customWidth="1"/>
    <col min="10" max="12" width="9.125" style="22" customWidth="1"/>
  </cols>
  <sheetData>
    <row r="1" spans="1:8" ht="15.75">
      <c r="A1" s="23"/>
      <c r="B1" s="23"/>
      <c r="C1" s="23"/>
      <c r="D1" s="23"/>
      <c r="E1" s="23"/>
      <c r="F1" s="23"/>
      <c r="G1" s="23"/>
      <c r="H1" s="23"/>
    </row>
    <row r="2" spans="1:8" ht="31.5" customHeight="1">
      <c r="A2" s="23"/>
      <c r="B2" s="23"/>
      <c r="C2" s="23"/>
      <c r="D2" s="23"/>
      <c r="E2" s="24"/>
      <c r="F2" s="3" t="s">
        <v>868</v>
      </c>
      <c r="G2" s="3"/>
      <c r="H2" s="3"/>
    </row>
    <row r="3" spans="1:8" ht="15.75">
      <c r="A3" s="23"/>
      <c r="B3" s="23"/>
      <c r="C3" s="23"/>
      <c r="D3" s="23"/>
      <c r="E3" s="24"/>
      <c r="F3" s="3" t="s">
        <v>57</v>
      </c>
      <c r="G3" s="3"/>
      <c r="H3" s="3"/>
    </row>
    <row r="4" spans="1:8" ht="15.75">
      <c r="A4" s="23"/>
      <c r="B4" s="23"/>
      <c r="C4" s="23"/>
      <c r="D4" s="23"/>
      <c r="E4" s="24"/>
      <c r="F4" s="3" t="s">
        <v>2</v>
      </c>
      <c r="G4" s="3"/>
      <c r="H4" s="3"/>
    </row>
    <row r="5" spans="1:8" ht="15.75">
      <c r="A5" s="23"/>
      <c r="B5" s="23"/>
      <c r="C5" s="23"/>
      <c r="D5" s="23"/>
      <c r="E5" s="24"/>
      <c r="F5" s="3" t="s">
        <v>3</v>
      </c>
      <c r="G5" s="3"/>
      <c r="H5" s="3"/>
    </row>
    <row r="6" spans="1:8" ht="15.75">
      <c r="A6" s="23"/>
      <c r="B6" s="23"/>
      <c r="C6" s="23"/>
      <c r="D6" s="23"/>
      <c r="E6" s="24"/>
      <c r="F6" s="3" t="s">
        <v>4</v>
      </c>
      <c r="G6" s="3"/>
      <c r="H6" s="3"/>
    </row>
    <row r="7" spans="1:8" ht="15.75">
      <c r="A7" s="23"/>
      <c r="B7" s="23"/>
      <c r="C7" s="23"/>
      <c r="D7" s="23"/>
      <c r="E7" s="3" t="s">
        <v>869</v>
      </c>
      <c r="F7" s="3"/>
      <c r="G7" s="3"/>
      <c r="H7" s="3"/>
    </row>
    <row r="8" spans="1:8" ht="15.75">
      <c r="A8" s="23"/>
      <c r="B8" s="23"/>
      <c r="C8" s="23"/>
      <c r="D8" s="23"/>
      <c r="E8" s="24"/>
      <c r="F8" s="3" t="s">
        <v>60</v>
      </c>
      <c r="G8" s="3"/>
      <c r="H8" s="3"/>
    </row>
    <row r="9" spans="1:8" ht="15.75" customHeight="1">
      <c r="A9" s="23"/>
      <c r="B9" s="76" t="s">
        <v>870</v>
      </c>
      <c r="C9" s="76"/>
      <c r="D9" s="76"/>
      <c r="E9" s="76"/>
      <c r="F9" s="76"/>
      <c r="G9" s="76"/>
      <c r="H9" s="76"/>
    </row>
    <row r="10" spans="1:8" ht="15.75">
      <c r="A10" s="23"/>
      <c r="B10" s="76"/>
      <c r="C10" s="76"/>
      <c r="D10" s="76"/>
      <c r="E10" s="76"/>
      <c r="F10" s="76"/>
      <c r="G10" s="76"/>
      <c r="H10" s="76"/>
    </row>
    <row r="11" spans="1:8" ht="36.75" customHeight="1">
      <c r="A11" s="23"/>
      <c r="B11" s="26" t="s">
        <v>871</v>
      </c>
      <c r="C11" s="26"/>
      <c r="D11" s="26"/>
      <c r="E11" s="26"/>
      <c r="F11" s="26"/>
      <c r="G11" s="26"/>
      <c r="H11" s="26"/>
    </row>
    <row r="12" spans="1:8" ht="29.25" customHeight="1">
      <c r="A12" s="23"/>
      <c r="B12" s="77"/>
      <c r="C12" s="77"/>
      <c r="D12" s="77"/>
      <c r="E12" s="77"/>
      <c r="F12" s="77"/>
      <c r="G12" s="77"/>
      <c r="H12" s="24" t="s">
        <v>9</v>
      </c>
    </row>
    <row r="13" spans="1:9" ht="29.25" customHeight="1">
      <c r="A13" s="23"/>
      <c r="B13" s="29" t="s">
        <v>333</v>
      </c>
      <c r="C13" s="29" t="s">
        <v>872</v>
      </c>
      <c r="D13" s="29" t="s">
        <v>334</v>
      </c>
      <c r="E13" s="29" t="s">
        <v>335</v>
      </c>
      <c r="F13" s="29" t="s">
        <v>336</v>
      </c>
      <c r="G13" s="29" t="s">
        <v>337</v>
      </c>
      <c r="H13" s="29" t="s">
        <v>873</v>
      </c>
      <c r="I13" s="75"/>
    </row>
    <row r="14" spans="1:9" ht="15.75">
      <c r="A14" s="23"/>
      <c r="B14" s="31">
        <v>1</v>
      </c>
      <c r="C14" s="31">
        <v>2</v>
      </c>
      <c r="D14" s="31">
        <v>3</v>
      </c>
      <c r="E14" s="31">
        <v>4</v>
      </c>
      <c r="F14" s="31">
        <v>5</v>
      </c>
      <c r="G14" s="31">
        <v>6</v>
      </c>
      <c r="H14" s="31">
        <v>8</v>
      </c>
      <c r="I14" s="75"/>
    </row>
    <row r="15" spans="1:9" ht="19.5" customHeight="1">
      <c r="A15" s="23"/>
      <c r="B15" s="36" t="s">
        <v>338</v>
      </c>
      <c r="C15" s="124"/>
      <c r="D15" s="36"/>
      <c r="E15" s="36"/>
      <c r="F15" s="36"/>
      <c r="G15" s="36"/>
      <c r="H15" s="81">
        <f>H17+H315+H469</f>
        <v>926558420.97</v>
      </c>
      <c r="I15" s="75"/>
    </row>
    <row r="16" spans="1:9" ht="15.75">
      <c r="A16" s="23"/>
      <c r="B16" s="125"/>
      <c r="C16" s="124"/>
      <c r="D16" s="36"/>
      <c r="E16" s="36"/>
      <c r="F16" s="36"/>
      <c r="G16" s="36"/>
      <c r="H16" s="81"/>
      <c r="I16" s="75"/>
    </row>
    <row r="17" spans="1:9" ht="15.75">
      <c r="A17" s="23"/>
      <c r="B17" s="36" t="s">
        <v>874</v>
      </c>
      <c r="C17" s="83" t="s">
        <v>875</v>
      </c>
      <c r="D17" s="36"/>
      <c r="E17" s="36"/>
      <c r="F17" s="36"/>
      <c r="G17" s="36"/>
      <c r="H17" s="81">
        <f>H18+H146+H154+H178+H234+H308+H227+H214+H295</f>
        <v>287183922.58</v>
      </c>
      <c r="I17" s="75"/>
    </row>
    <row r="18" spans="1:9" ht="15.75">
      <c r="A18" s="23"/>
      <c r="B18" s="36" t="s">
        <v>339</v>
      </c>
      <c r="C18" s="83" t="s">
        <v>875</v>
      </c>
      <c r="D18" s="83" t="s">
        <v>340</v>
      </c>
      <c r="E18" s="83"/>
      <c r="F18" s="29"/>
      <c r="G18" s="83"/>
      <c r="H18" s="67">
        <f>H19+H24+H31+H66+H84+H79</f>
        <v>115048807.39999999</v>
      </c>
      <c r="I18" s="75"/>
    </row>
    <row r="19" spans="1:9" ht="31.5">
      <c r="A19" s="23"/>
      <c r="B19" s="85" t="s">
        <v>341</v>
      </c>
      <c r="C19" s="83" t="s">
        <v>875</v>
      </c>
      <c r="D19" s="83" t="s">
        <v>340</v>
      </c>
      <c r="E19" s="83" t="s">
        <v>342</v>
      </c>
      <c r="F19" s="17"/>
      <c r="G19" s="87"/>
      <c r="H19" s="67">
        <f aca="true" t="shared" si="0" ref="H19:H22">H20</f>
        <v>2101688</v>
      </c>
      <c r="I19" s="75"/>
    </row>
    <row r="20" spans="1:9" ht="31.5">
      <c r="A20" s="23"/>
      <c r="B20" s="39" t="s">
        <v>343</v>
      </c>
      <c r="C20" s="87" t="s">
        <v>875</v>
      </c>
      <c r="D20" s="87" t="s">
        <v>340</v>
      </c>
      <c r="E20" s="87" t="s">
        <v>342</v>
      </c>
      <c r="F20" s="17" t="s">
        <v>344</v>
      </c>
      <c r="G20" s="87"/>
      <c r="H20" s="65">
        <f t="shared" si="0"/>
        <v>2101688</v>
      </c>
      <c r="I20" s="75"/>
    </row>
    <row r="21" spans="1:9" ht="15.75">
      <c r="A21" s="23"/>
      <c r="B21" s="39" t="s">
        <v>345</v>
      </c>
      <c r="C21" s="87" t="s">
        <v>875</v>
      </c>
      <c r="D21" s="87" t="s">
        <v>340</v>
      </c>
      <c r="E21" s="87" t="s">
        <v>342</v>
      </c>
      <c r="F21" s="17" t="s">
        <v>346</v>
      </c>
      <c r="G21" s="87"/>
      <c r="H21" s="65">
        <f t="shared" si="0"/>
        <v>2101688</v>
      </c>
      <c r="I21" s="75"/>
    </row>
    <row r="22" spans="1:9" ht="31.5">
      <c r="A22" s="23"/>
      <c r="B22" s="39" t="s">
        <v>347</v>
      </c>
      <c r="C22" s="87" t="s">
        <v>875</v>
      </c>
      <c r="D22" s="87" t="s">
        <v>340</v>
      </c>
      <c r="E22" s="87" t="s">
        <v>342</v>
      </c>
      <c r="F22" s="17" t="s">
        <v>348</v>
      </c>
      <c r="G22" s="87"/>
      <c r="H22" s="65">
        <f t="shared" si="0"/>
        <v>2101688</v>
      </c>
      <c r="I22" s="75"/>
    </row>
    <row r="23" spans="1:9" ht="63">
      <c r="A23" s="23"/>
      <c r="B23" s="88" t="s">
        <v>349</v>
      </c>
      <c r="C23" s="87" t="s">
        <v>875</v>
      </c>
      <c r="D23" s="87" t="s">
        <v>340</v>
      </c>
      <c r="E23" s="87" t="s">
        <v>342</v>
      </c>
      <c r="F23" s="17" t="s">
        <v>348</v>
      </c>
      <c r="G23" s="87" t="s">
        <v>350</v>
      </c>
      <c r="H23" s="65">
        <v>2101688</v>
      </c>
      <c r="I23" s="75"/>
    </row>
    <row r="24" spans="1:9" ht="47.25">
      <c r="A24" s="23"/>
      <c r="B24" s="35" t="s">
        <v>351</v>
      </c>
      <c r="C24" s="83" t="s">
        <v>875</v>
      </c>
      <c r="D24" s="83" t="s">
        <v>340</v>
      </c>
      <c r="E24" s="83" t="s">
        <v>352</v>
      </c>
      <c r="F24" s="17"/>
      <c r="G24" s="87"/>
      <c r="H24" s="67">
        <f aca="true" t="shared" si="1" ref="H24:H26">H25</f>
        <v>977822</v>
      </c>
      <c r="I24" s="75"/>
    </row>
    <row r="25" spans="1:9" ht="31.5">
      <c r="A25" s="23"/>
      <c r="B25" s="39" t="s">
        <v>353</v>
      </c>
      <c r="C25" s="87" t="s">
        <v>875</v>
      </c>
      <c r="D25" s="87" t="s">
        <v>340</v>
      </c>
      <c r="E25" s="87" t="s">
        <v>352</v>
      </c>
      <c r="F25" s="17" t="s">
        <v>354</v>
      </c>
      <c r="G25" s="87"/>
      <c r="H25" s="65">
        <f t="shared" si="1"/>
        <v>977822</v>
      </c>
      <c r="I25" s="75"/>
    </row>
    <row r="26" spans="1:9" ht="31.5">
      <c r="A26" s="23"/>
      <c r="B26" s="39" t="s">
        <v>355</v>
      </c>
      <c r="C26" s="87" t="s">
        <v>875</v>
      </c>
      <c r="D26" s="87" t="s">
        <v>340</v>
      </c>
      <c r="E26" s="87" t="s">
        <v>352</v>
      </c>
      <c r="F26" s="17" t="s">
        <v>356</v>
      </c>
      <c r="G26" s="87"/>
      <c r="H26" s="65">
        <f t="shared" si="1"/>
        <v>977822</v>
      </c>
      <c r="I26" s="75"/>
    </row>
    <row r="27" spans="1:9" ht="31.5">
      <c r="A27" s="23"/>
      <c r="B27" s="39" t="s">
        <v>347</v>
      </c>
      <c r="C27" s="87" t="s">
        <v>875</v>
      </c>
      <c r="D27" s="87" t="s">
        <v>340</v>
      </c>
      <c r="E27" s="87" t="s">
        <v>352</v>
      </c>
      <c r="F27" s="17" t="s">
        <v>357</v>
      </c>
      <c r="G27" s="87"/>
      <c r="H27" s="65">
        <f>H28+H29+H30</f>
        <v>977822</v>
      </c>
      <c r="I27" s="75"/>
    </row>
    <row r="28" spans="1:9" ht="63">
      <c r="A28" s="23"/>
      <c r="B28" s="88" t="s">
        <v>349</v>
      </c>
      <c r="C28" s="87" t="s">
        <v>875</v>
      </c>
      <c r="D28" s="87" t="s">
        <v>340</v>
      </c>
      <c r="E28" s="87" t="s">
        <v>352</v>
      </c>
      <c r="F28" s="17" t="s">
        <v>357</v>
      </c>
      <c r="G28" s="87" t="s">
        <v>350</v>
      </c>
      <c r="H28" s="65">
        <v>692800</v>
      </c>
      <c r="I28" s="75"/>
    </row>
    <row r="29" spans="1:9" ht="31.5">
      <c r="A29" s="23"/>
      <c r="B29" s="88" t="s">
        <v>358</v>
      </c>
      <c r="C29" s="87" t="s">
        <v>875</v>
      </c>
      <c r="D29" s="87" t="s">
        <v>340</v>
      </c>
      <c r="E29" s="87" t="s">
        <v>352</v>
      </c>
      <c r="F29" s="17" t="s">
        <v>357</v>
      </c>
      <c r="G29" s="87" t="s">
        <v>359</v>
      </c>
      <c r="H29" s="65">
        <v>284022</v>
      </c>
      <c r="I29" s="75"/>
    </row>
    <row r="30" spans="1:9" ht="15.75">
      <c r="A30" s="23"/>
      <c r="B30" s="88" t="s">
        <v>360</v>
      </c>
      <c r="C30" s="87" t="s">
        <v>875</v>
      </c>
      <c r="D30" s="87" t="s">
        <v>340</v>
      </c>
      <c r="E30" s="87" t="s">
        <v>352</v>
      </c>
      <c r="F30" s="17" t="s">
        <v>357</v>
      </c>
      <c r="G30" s="87" t="s">
        <v>361</v>
      </c>
      <c r="H30" s="65">
        <v>1000</v>
      </c>
      <c r="I30" s="75"/>
    </row>
    <row r="31" spans="1:9" ht="63">
      <c r="A31" s="23"/>
      <c r="B31" s="36" t="s">
        <v>362</v>
      </c>
      <c r="C31" s="83" t="s">
        <v>875</v>
      </c>
      <c r="D31" s="83" t="s">
        <v>340</v>
      </c>
      <c r="E31" s="83" t="s">
        <v>363</v>
      </c>
      <c r="F31" s="87"/>
      <c r="G31" s="87"/>
      <c r="H31" s="67">
        <f>H32+H37+H42+H47+H52+H60</f>
        <v>19328764.220000003</v>
      </c>
      <c r="I31" s="75"/>
    </row>
    <row r="32" spans="1:9" ht="31.5">
      <c r="A32" s="23"/>
      <c r="B32" s="90" t="s">
        <v>364</v>
      </c>
      <c r="C32" s="83" t="s">
        <v>875</v>
      </c>
      <c r="D32" s="83" t="s">
        <v>340</v>
      </c>
      <c r="E32" s="83" t="s">
        <v>363</v>
      </c>
      <c r="F32" s="83" t="s">
        <v>365</v>
      </c>
      <c r="G32" s="83"/>
      <c r="H32" s="67">
        <f aca="true" t="shared" si="2" ref="H32:H35">H33</f>
        <v>43440</v>
      </c>
      <c r="I32" s="75"/>
    </row>
    <row r="33" spans="1:9" ht="63">
      <c r="A33" s="23"/>
      <c r="B33" s="88" t="s">
        <v>366</v>
      </c>
      <c r="C33" s="87" t="s">
        <v>875</v>
      </c>
      <c r="D33" s="87" t="s">
        <v>340</v>
      </c>
      <c r="E33" s="87" t="s">
        <v>363</v>
      </c>
      <c r="F33" s="87" t="s">
        <v>367</v>
      </c>
      <c r="G33" s="83"/>
      <c r="H33" s="65">
        <f t="shared" si="2"/>
        <v>43440</v>
      </c>
      <c r="I33" s="75"/>
    </row>
    <row r="34" spans="1:9" ht="47.25">
      <c r="A34" s="23"/>
      <c r="B34" s="88" t="s">
        <v>368</v>
      </c>
      <c r="C34" s="87" t="s">
        <v>875</v>
      </c>
      <c r="D34" s="87" t="s">
        <v>340</v>
      </c>
      <c r="E34" s="87" t="s">
        <v>363</v>
      </c>
      <c r="F34" s="87" t="s">
        <v>369</v>
      </c>
      <c r="G34" s="83"/>
      <c r="H34" s="65">
        <f t="shared" si="2"/>
        <v>43440</v>
      </c>
      <c r="I34" s="75"/>
    </row>
    <row r="35" spans="1:9" ht="31.5">
      <c r="A35" s="23"/>
      <c r="B35" s="88" t="s">
        <v>370</v>
      </c>
      <c r="C35" s="87" t="s">
        <v>875</v>
      </c>
      <c r="D35" s="87" t="s">
        <v>340</v>
      </c>
      <c r="E35" s="87" t="s">
        <v>363</v>
      </c>
      <c r="F35" s="87" t="s">
        <v>371</v>
      </c>
      <c r="G35" s="83"/>
      <c r="H35" s="65">
        <f t="shared" si="2"/>
        <v>43440</v>
      </c>
      <c r="I35" s="75"/>
    </row>
    <row r="36" spans="1:9" ht="31.5">
      <c r="A36" s="23"/>
      <c r="B36" s="88" t="s">
        <v>358</v>
      </c>
      <c r="C36" s="87" t="s">
        <v>875</v>
      </c>
      <c r="D36" s="87" t="s">
        <v>340</v>
      </c>
      <c r="E36" s="87" t="s">
        <v>363</v>
      </c>
      <c r="F36" s="87" t="s">
        <v>371</v>
      </c>
      <c r="G36" s="87" t="s">
        <v>359</v>
      </c>
      <c r="H36" s="65">
        <v>43440</v>
      </c>
      <c r="I36" s="75"/>
    </row>
    <row r="37" spans="1:9" ht="31.5">
      <c r="A37" s="23"/>
      <c r="B37" s="90" t="s">
        <v>372</v>
      </c>
      <c r="C37" s="83" t="s">
        <v>875</v>
      </c>
      <c r="D37" s="83" t="s">
        <v>340</v>
      </c>
      <c r="E37" s="83" t="s">
        <v>363</v>
      </c>
      <c r="F37" s="83" t="s">
        <v>373</v>
      </c>
      <c r="G37" s="83"/>
      <c r="H37" s="67">
        <f aca="true" t="shared" si="3" ref="H37:H40">H38</f>
        <v>302668</v>
      </c>
      <c r="I37" s="75"/>
    </row>
    <row r="38" spans="1:9" ht="78.75">
      <c r="A38" s="23"/>
      <c r="B38" s="88" t="s">
        <v>374</v>
      </c>
      <c r="C38" s="87" t="s">
        <v>875</v>
      </c>
      <c r="D38" s="87" t="s">
        <v>340</v>
      </c>
      <c r="E38" s="87" t="s">
        <v>363</v>
      </c>
      <c r="F38" s="87" t="s">
        <v>375</v>
      </c>
      <c r="G38" s="87"/>
      <c r="H38" s="65">
        <f t="shared" si="3"/>
        <v>302668</v>
      </c>
      <c r="I38" s="75"/>
    </row>
    <row r="39" spans="1:9" ht="47.25">
      <c r="A39" s="23"/>
      <c r="B39" s="88" t="s">
        <v>376</v>
      </c>
      <c r="C39" s="87" t="s">
        <v>875</v>
      </c>
      <c r="D39" s="87" t="s">
        <v>340</v>
      </c>
      <c r="E39" s="87" t="s">
        <v>363</v>
      </c>
      <c r="F39" s="87" t="s">
        <v>377</v>
      </c>
      <c r="G39" s="87"/>
      <c r="H39" s="65">
        <f t="shared" si="3"/>
        <v>302668</v>
      </c>
      <c r="I39" s="75"/>
    </row>
    <row r="40" spans="1:9" ht="31.5">
      <c r="A40" s="23"/>
      <c r="B40" s="39" t="s">
        <v>378</v>
      </c>
      <c r="C40" s="87" t="s">
        <v>875</v>
      </c>
      <c r="D40" s="87" t="s">
        <v>340</v>
      </c>
      <c r="E40" s="87" t="s">
        <v>363</v>
      </c>
      <c r="F40" s="87" t="s">
        <v>379</v>
      </c>
      <c r="G40" s="87"/>
      <c r="H40" s="65">
        <f t="shared" si="3"/>
        <v>302668</v>
      </c>
      <c r="I40" s="75"/>
    </row>
    <row r="41" spans="1:9" ht="63">
      <c r="A41" s="23"/>
      <c r="B41" s="88" t="s">
        <v>349</v>
      </c>
      <c r="C41" s="87" t="s">
        <v>875</v>
      </c>
      <c r="D41" s="87" t="s">
        <v>340</v>
      </c>
      <c r="E41" s="87" t="s">
        <v>363</v>
      </c>
      <c r="F41" s="87" t="s">
        <v>379</v>
      </c>
      <c r="G41" s="87" t="s">
        <v>350</v>
      </c>
      <c r="H41" s="65">
        <v>302668</v>
      </c>
      <c r="I41" s="75"/>
    </row>
    <row r="42" spans="1:9" ht="47.25">
      <c r="A42" s="23"/>
      <c r="B42" s="36" t="s">
        <v>380</v>
      </c>
      <c r="C42" s="83" t="s">
        <v>875</v>
      </c>
      <c r="D42" s="83" t="s">
        <v>340</v>
      </c>
      <c r="E42" s="83" t="s">
        <v>363</v>
      </c>
      <c r="F42" s="83" t="s">
        <v>381</v>
      </c>
      <c r="G42" s="83"/>
      <c r="H42" s="67">
        <f aca="true" t="shared" si="4" ref="H42:H45">H43</f>
        <v>348100</v>
      </c>
      <c r="I42" s="75"/>
    </row>
    <row r="43" spans="1:9" ht="63">
      <c r="A43" s="23"/>
      <c r="B43" s="39" t="s">
        <v>382</v>
      </c>
      <c r="C43" s="87" t="s">
        <v>875</v>
      </c>
      <c r="D43" s="87" t="s">
        <v>340</v>
      </c>
      <c r="E43" s="87" t="s">
        <v>363</v>
      </c>
      <c r="F43" s="87" t="s">
        <v>383</v>
      </c>
      <c r="G43" s="87"/>
      <c r="H43" s="65">
        <f t="shared" si="4"/>
        <v>348100</v>
      </c>
      <c r="I43" s="75"/>
    </row>
    <row r="44" spans="1:9" ht="63">
      <c r="A44" s="23"/>
      <c r="B44" s="88" t="s">
        <v>384</v>
      </c>
      <c r="C44" s="87" t="s">
        <v>875</v>
      </c>
      <c r="D44" s="87" t="s">
        <v>340</v>
      </c>
      <c r="E44" s="87" t="s">
        <v>363</v>
      </c>
      <c r="F44" s="87" t="s">
        <v>385</v>
      </c>
      <c r="G44" s="87"/>
      <c r="H44" s="65">
        <f t="shared" si="4"/>
        <v>348100</v>
      </c>
      <c r="I44" s="75"/>
    </row>
    <row r="45" spans="1:9" ht="47.25">
      <c r="A45" s="23"/>
      <c r="B45" s="39" t="s">
        <v>386</v>
      </c>
      <c r="C45" s="87" t="s">
        <v>875</v>
      </c>
      <c r="D45" s="87" t="s">
        <v>340</v>
      </c>
      <c r="E45" s="87" t="s">
        <v>363</v>
      </c>
      <c r="F45" s="87" t="s">
        <v>387</v>
      </c>
      <c r="G45" s="87"/>
      <c r="H45" s="65">
        <f t="shared" si="4"/>
        <v>348100</v>
      </c>
      <c r="I45" s="75"/>
    </row>
    <row r="46" spans="1:9" ht="63">
      <c r="A46" s="23"/>
      <c r="B46" s="88" t="s">
        <v>349</v>
      </c>
      <c r="C46" s="87" t="s">
        <v>875</v>
      </c>
      <c r="D46" s="87" t="s">
        <v>340</v>
      </c>
      <c r="E46" s="87" t="s">
        <v>363</v>
      </c>
      <c r="F46" s="87" t="s">
        <v>387</v>
      </c>
      <c r="G46" s="87" t="s">
        <v>350</v>
      </c>
      <c r="H46" s="65">
        <v>348100</v>
      </c>
      <c r="I46" s="75"/>
    </row>
    <row r="47" spans="1:9" ht="31.5">
      <c r="A47" s="23"/>
      <c r="B47" s="90" t="s">
        <v>388</v>
      </c>
      <c r="C47" s="83" t="s">
        <v>875</v>
      </c>
      <c r="D47" s="83" t="s">
        <v>340</v>
      </c>
      <c r="E47" s="83" t="s">
        <v>363</v>
      </c>
      <c r="F47" s="83" t="s">
        <v>389</v>
      </c>
      <c r="G47" s="83"/>
      <c r="H47" s="67">
        <f aca="true" t="shared" si="5" ref="H47:H50">H48</f>
        <v>348100</v>
      </c>
      <c r="I47" s="75"/>
    </row>
    <row r="48" spans="1:9" ht="47.25">
      <c r="A48" s="23"/>
      <c r="B48" s="88" t="s">
        <v>390</v>
      </c>
      <c r="C48" s="87" t="s">
        <v>875</v>
      </c>
      <c r="D48" s="87" t="s">
        <v>340</v>
      </c>
      <c r="E48" s="87" t="s">
        <v>363</v>
      </c>
      <c r="F48" s="87" t="s">
        <v>391</v>
      </c>
      <c r="G48" s="87"/>
      <c r="H48" s="65">
        <f t="shared" si="5"/>
        <v>348100</v>
      </c>
      <c r="I48" s="75"/>
    </row>
    <row r="49" spans="1:9" ht="47.25">
      <c r="A49" s="23"/>
      <c r="B49" s="88" t="s">
        <v>392</v>
      </c>
      <c r="C49" s="87" t="s">
        <v>875</v>
      </c>
      <c r="D49" s="87" t="s">
        <v>340</v>
      </c>
      <c r="E49" s="87" t="s">
        <v>363</v>
      </c>
      <c r="F49" s="87" t="s">
        <v>393</v>
      </c>
      <c r="G49" s="87"/>
      <c r="H49" s="65">
        <f t="shared" si="5"/>
        <v>348100</v>
      </c>
      <c r="I49" s="75"/>
    </row>
    <row r="50" spans="1:9" ht="31.5">
      <c r="A50" s="23"/>
      <c r="B50" s="39" t="s">
        <v>394</v>
      </c>
      <c r="C50" s="87" t="s">
        <v>875</v>
      </c>
      <c r="D50" s="87" t="s">
        <v>340</v>
      </c>
      <c r="E50" s="87" t="s">
        <v>363</v>
      </c>
      <c r="F50" s="87" t="s">
        <v>395</v>
      </c>
      <c r="G50" s="87"/>
      <c r="H50" s="65">
        <f t="shared" si="5"/>
        <v>348100</v>
      </c>
      <c r="I50" s="75"/>
    </row>
    <row r="51" spans="1:9" ht="63">
      <c r="A51" s="23"/>
      <c r="B51" s="88" t="s">
        <v>396</v>
      </c>
      <c r="C51" s="87" t="s">
        <v>875</v>
      </c>
      <c r="D51" s="87" t="s">
        <v>340</v>
      </c>
      <c r="E51" s="87" t="s">
        <v>363</v>
      </c>
      <c r="F51" s="87" t="s">
        <v>395</v>
      </c>
      <c r="G51" s="87" t="s">
        <v>350</v>
      </c>
      <c r="H51" s="65">
        <v>348100</v>
      </c>
      <c r="I51" s="75"/>
    </row>
    <row r="52" spans="1:9" ht="15.75">
      <c r="A52" s="23"/>
      <c r="B52" s="36" t="s">
        <v>397</v>
      </c>
      <c r="C52" s="87" t="s">
        <v>875</v>
      </c>
      <c r="D52" s="83" t="s">
        <v>340</v>
      </c>
      <c r="E52" s="83" t="s">
        <v>363</v>
      </c>
      <c r="F52" s="83" t="s">
        <v>398</v>
      </c>
      <c r="G52" s="83"/>
      <c r="H52" s="67">
        <f>H53</f>
        <v>17903546.220000003</v>
      </c>
      <c r="I52" s="75"/>
    </row>
    <row r="53" spans="1:9" ht="31.5">
      <c r="A53" s="23"/>
      <c r="B53" s="39" t="s">
        <v>399</v>
      </c>
      <c r="C53" s="87" t="s">
        <v>875</v>
      </c>
      <c r="D53" s="87" t="s">
        <v>340</v>
      </c>
      <c r="E53" s="87" t="s">
        <v>363</v>
      </c>
      <c r="F53" s="87" t="s">
        <v>400</v>
      </c>
      <c r="G53" s="87"/>
      <c r="H53" s="65">
        <f>H56+H54</f>
        <v>17903546.220000003</v>
      </c>
      <c r="I53" s="75"/>
    </row>
    <row r="54" spans="1:9" ht="31.5">
      <c r="A54" s="23"/>
      <c r="B54" s="39" t="s">
        <v>402</v>
      </c>
      <c r="C54" s="87" t="s">
        <v>875</v>
      </c>
      <c r="D54" s="87" t="s">
        <v>340</v>
      </c>
      <c r="E54" s="87" t="s">
        <v>363</v>
      </c>
      <c r="F54" s="87" t="s">
        <v>403</v>
      </c>
      <c r="G54" s="87"/>
      <c r="H54" s="65">
        <f>H55</f>
        <v>250592</v>
      </c>
      <c r="I54" s="75"/>
    </row>
    <row r="55" spans="1:9" ht="63">
      <c r="A55" s="23"/>
      <c r="B55" s="88" t="s">
        <v>349</v>
      </c>
      <c r="C55" s="87" t="s">
        <v>875</v>
      </c>
      <c r="D55" s="87" t="s">
        <v>340</v>
      </c>
      <c r="E55" s="87" t="s">
        <v>363</v>
      </c>
      <c r="F55" s="87" t="s">
        <v>403</v>
      </c>
      <c r="G55" s="87" t="s">
        <v>350</v>
      </c>
      <c r="H55" s="65">
        <v>250592</v>
      </c>
      <c r="I55" s="75"/>
    </row>
    <row r="56" spans="1:9" ht="31.5">
      <c r="A56" s="23"/>
      <c r="B56" s="39" t="s">
        <v>347</v>
      </c>
      <c r="C56" s="87" t="s">
        <v>875</v>
      </c>
      <c r="D56" s="87" t="s">
        <v>340</v>
      </c>
      <c r="E56" s="87" t="s">
        <v>363</v>
      </c>
      <c r="F56" s="87" t="s">
        <v>401</v>
      </c>
      <c r="G56" s="87"/>
      <c r="H56" s="65">
        <f>H57+H58+H59</f>
        <v>17652954.220000003</v>
      </c>
      <c r="I56" s="75"/>
    </row>
    <row r="57" spans="1:9" ht="63">
      <c r="A57" s="23"/>
      <c r="B57" s="88" t="s">
        <v>349</v>
      </c>
      <c r="C57" s="87" t="s">
        <v>875</v>
      </c>
      <c r="D57" s="87" t="s">
        <v>340</v>
      </c>
      <c r="E57" s="87" t="s">
        <v>363</v>
      </c>
      <c r="F57" s="87" t="s">
        <v>401</v>
      </c>
      <c r="G57" s="87" t="s">
        <v>350</v>
      </c>
      <c r="H57" s="65">
        <v>17616207.53</v>
      </c>
      <c r="I57" s="75"/>
    </row>
    <row r="58" spans="1:9" ht="31.5">
      <c r="A58" s="23"/>
      <c r="B58" s="88" t="s">
        <v>358</v>
      </c>
      <c r="C58" s="87" t="s">
        <v>875</v>
      </c>
      <c r="D58" s="87" t="s">
        <v>340</v>
      </c>
      <c r="E58" s="87" t="s">
        <v>363</v>
      </c>
      <c r="F58" s="87" t="s">
        <v>401</v>
      </c>
      <c r="G58" s="87" t="s">
        <v>359</v>
      </c>
      <c r="H58" s="65">
        <v>31692</v>
      </c>
      <c r="I58" s="75"/>
    </row>
    <row r="59" spans="1:9" ht="15.75">
      <c r="A59" s="23"/>
      <c r="B59" s="88" t="s">
        <v>360</v>
      </c>
      <c r="C59" s="87" t="s">
        <v>875</v>
      </c>
      <c r="D59" s="87" t="s">
        <v>340</v>
      </c>
      <c r="E59" s="87" t="s">
        <v>363</v>
      </c>
      <c r="F59" s="87" t="s">
        <v>401</v>
      </c>
      <c r="G59" s="87" t="s">
        <v>361</v>
      </c>
      <c r="H59" s="65">
        <v>5054.69</v>
      </c>
      <c r="I59" s="75"/>
    </row>
    <row r="60" spans="1:9" ht="31.5">
      <c r="A60" s="23"/>
      <c r="B60" s="35" t="s">
        <v>404</v>
      </c>
      <c r="C60" s="83" t="s">
        <v>875</v>
      </c>
      <c r="D60" s="83" t="s">
        <v>340</v>
      </c>
      <c r="E60" s="83" t="s">
        <v>363</v>
      </c>
      <c r="F60" s="83" t="s">
        <v>405</v>
      </c>
      <c r="G60" s="83"/>
      <c r="H60" s="67">
        <f>H61</f>
        <v>382910</v>
      </c>
      <c r="I60" s="75"/>
    </row>
    <row r="61" spans="1:9" ht="15.75">
      <c r="A61" s="23"/>
      <c r="B61" s="88" t="s">
        <v>406</v>
      </c>
      <c r="C61" s="87" t="s">
        <v>875</v>
      </c>
      <c r="D61" s="87" t="s">
        <v>340</v>
      </c>
      <c r="E61" s="87" t="s">
        <v>363</v>
      </c>
      <c r="F61" s="87" t="s">
        <v>407</v>
      </c>
      <c r="G61" s="87"/>
      <c r="H61" s="65">
        <f>H64+H62</f>
        <v>382910</v>
      </c>
      <c r="I61" s="75"/>
    </row>
    <row r="62" spans="1:9" ht="63">
      <c r="A62" s="23"/>
      <c r="B62" s="88" t="s">
        <v>408</v>
      </c>
      <c r="C62" s="87" t="s">
        <v>875</v>
      </c>
      <c r="D62" s="87" t="s">
        <v>340</v>
      </c>
      <c r="E62" s="87" t="s">
        <v>363</v>
      </c>
      <c r="F62" s="87" t="s">
        <v>409</v>
      </c>
      <c r="G62" s="87"/>
      <c r="H62" s="65">
        <f>H63</f>
        <v>34810</v>
      </c>
      <c r="I62" s="75"/>
    </row>
    <row r="63" spans="1:9" ht="63">
      <c r="A63" s="23"/>
      <c r="B63" s="88" t="s">
        <v>349</v>
      </c>
      <c r="C63" s="87" t="s">
        <v>875</v>
      </c>
      <c r="D63" s="87" t="s">
        <v>340</v>
      </c>
      <c r="E63" s="87" t="s">
        <v>363</v>
      </c>
      <c r="F63" s="87" t="s">
        <v>409</v>
      </c>
      <c r="G63" s="87" t="s">
        <v>350</v>
      </c>
      <c r="H63" s="65">
        <v>34810</v>
      </c>
      <c r="I63" s="75"/>
    </row>
    <row r="64" spans="1:9" ht="47.25">
      <c r="A64" s="23"/>
      <c r="B64" s="39" t="s">
        <v>410</v>
      </c>
      <c r="C64" s="87" t="s">
        <v>875</v>
      </c>
      <c r="D64" s="87" t="s">
        <v>340</v>
      </c>
      <c r="E64" s="87" t="s">
        <v>363</v>
      </c>
      <c r="F64" s="87" t="s">
        <v>411</v>
      </c>
      <c r="G64" s="87"/>
      <c r="H64" s="65">
        <f>H65</f>
        <v>348100</v>
      </c>
      <c r="I64" s="75"/>
    </row>
    <row r="65" spans="1:9" ht="63">
      <c r="A65" s="23"/>
      <c r="B65" s="88" t="s">
        <v>349</v>
      </c>
      <c r="C65" s="87" t="s">
        <v>875</v>
      </c>
      <c r="D65" s="87" t="s">
        <v>340</v>
      </c>
      <c r="E65" s="87" t="s">
        <v>363</v>
      </c>
      <c r="F65" s="87" t="s">
        <v>411</v>
      </c>
      <c r="G65" s="87" t="s">
        <v>350</v>
      </c>
      <c r="H65" s="65">
        <v>348100</v>
      </c>
      <c r="I65" s="75"/>
    </row>
    <row r="66" spans="1:9" ht="47.25">
      <c r="A66" s="23"/>
      <c r="B66" s="32" t="s">
        <v>412</v>
      </c>
      <c r="C66" s="83" t="s">
        <v>875</v>
      </c>
      <c r="D66" s="83" t="s">
        <v>340</v>
      </c>
      <c r="E66" s="83" t="s">
        <v>413</v>
      </c>
      <c r="F66" s="87"/>
      <c r="G66" s="87"/>
      <c r="H66" s="67">
        <f>H67+H73</f>
        <v>5026785.39</v>
      </c>
      <c r="I66" s="75"/>
    </row>
    <row r="67" spans="1:9" ht="47.25">
      <c r="A67" s="23"/>
      <c r="B67" s="90" t="s">
        <v>414</v>
      </c>
      <c r="C67" s="83" t="s">
        <v>875</v>
      </c>
      <c r="D67" s="83" t="s">
        <v>340</v>
      </c>
      <c r="E67" s="83" t="s">
        <v>413</v>
      </c>
      <c r="F67" s="83" t="s">
        <v>415</v>
      </c>
      <c r="G67" s="83"/>
      <c r="H67" s="67">
        <f aca="true" t="shared" si="6" ref="H67:H69">H68</f>
        <v>4262143.39</v>
      </c>
      <c r="I67" s="75"/>
    </row>
    <row r="68" spans="1:9" ht="63">
      <c r="A68" s="23"/>
      <c r="B68" s="88" t="s">
        <v>416</v>
      </c>
      <c r="C68" s="87" t="s">
        <v>875</v>
      </c>
      <c r="D68" s="87" t="s">
        <v>340</v>
      </c>
      <c r="E68" s="87" t="s">
        <v>413</v>
      </c>
      <c r="F68" s="87" t="s">
        <v>417</v>
      </c>
      <c r="G68" s="87"/>
      <c r="H68" s="65">
        <f t="shared" si="6"/>
        <v>4262143.39</v>
      </c>
      <c r="I68" s="75"/>
    </row>
    <row r="69" spans="1:9" ht="31.5">
      <c r="A69" s="23"/>
      <c r="B69" s="88" t="s">
        <v>418</v>
      </c>
      <c r="C69" s="87" t="s">
        <v>875</v>
      </c>
      <c r="D69" s="87" t="s">
        <v>340</v>
      </c>
      <c r="E69" s="87" t="s">
        <v>413</v>
      </c>
      <c r="F69" s="87" t="s">
        <v>419</v>
      </c>
      <c r="G69" s="87"/>
      <c r="H69" s="65">
        <f t="shared" si="6"/>
        <v>4262143.39</v>
      </c>
      <c r="I69" s="75"/>
    </row>
    <row r="70" spans="1:9" ht="31.5">
      <c r="A70" s="23"/>
      <c r="B70" s="39" t="s">
        <v>347</v>
      </c>
      <c r="C70" s="87" t="s">
        <v>875</v>
      </c>
      <c r="D70" s="87" t="s">
        <v>340</v>
      </c>
      <c r="E70" s="87" t="s">
        <v>413</v>
      </c>
      <c r="F70" s="87" t="s">
        <v>420</v>
      </c>
      <c r="G70" s="87"/>
      <c r="H70" s="65">
        <f>H71+H72</f>
        <v>4262143.39</v>
      </c>
      <c r="I70" s="75"/>
    </row>
    <row r="71" spans="1:9" ht="63">
      <c r="A71" s="23"/>
      <c r="B71" s="45" t="s">
        <v>349</v>
      </c>
      <c r="C71" s="87" t="s">
        <v>875</v>
      </c>
      <c r="D71" s="87" t="s">
        <v>340</v>
      </c>
      <c r="E71" s="87" t="s">
        <v>413</v>
      </c>
      <c r="F71" s="87" t="s">
        <v>420</v>
      </c>
      <c r="G71" s="87" t="s">
        <v>350</v>
      </c>
      <c r="H71" s="65">
        <v>4259141</v>
      </c>
      <c r="I71" s="75"/>
    </row>
    <row r="72" spans="1:9" ht="15.75">
      <c r="A72" s="23"/>
      <c r="B72" s="88" t="s">
        <v>360</v>
      </c>
      <c r="C72" s="87" t="s">
        <v>875</v>
      </c>
      <c r="D72" s="87" t="s">
        <v>340</v>
      </c>
      <c r="E72" s="87" t="s">
        <v>413</v>
      </c>
      <c r="F72" s="87" t="s">
        <v>420</v>
      </c>
      <c r="G72" s="87" t="s">
        <v>361</v>
      </c>
      <c r="H72" s="92">
        <v>3002.39</v>
      </c>
      <c r="I72" s="75"/>
    </row>
    <row r="73" spans="1:9" ht="31.5">
      <c r="A73" s="23"/>
      <c r="B73" s="90" t="s">
        <v>421</v>
      </c>
      <c r="C73" s="83" t="s">
        <v>875</v>
      </c>
      <c r="D73" s="83" t="s">
        <v>340</v>
      </c>
      <c r="E73" s="83" t="s">
        <v>413</v>
      </c>
      <c r="F73" s="83" t="s">
        <v>422</v>
      </c>
      <c r="G73" s="83"/>
      <c r="H73" s="93">
        <f>H74</f>
        <v>764642</v>
      </c>
      <c r="I73" s="75"/>
    </row>
    <row r="74" spans="1:9" ht="31.5">
      <c r="A74" s="23"/>
      <c r="B74" s="88" t="s">
        <v>423</v>
      </c>
      <c r="C74" s="87" t="s">
        <v>875</v>
      </c>
      <c r="D74" s="87" t="s">
        <v>340</v>
      </c>
      <c r="E74" s="87" t="s">
        <v>413</v>
      </c>
      <c r="F74" s="87" t="s">
        <v>424</v>
      </c>
      <c r="G74" s="87"/>
      <c r="H74" s="92">
        <f>H77+H75</f>
        <v>764642</v>
      </c>
      <c r="I74" s="75"/>
    </row>
    <row r="75" spans="1:9" ht="31.5">
      <c r="A75" s="23"/>
      <c r="B75" s="94" t="s">
        <v>425</v>
      </c>
      <c r="C75" s="87" t="s">
        <v>875</v>
      </c>
      <c r="D75" s="95" t="s">
        <v>340</v>
      </c>
      <c r="E75" s="87" t="s">
        <v>413</v>
      </c>
      <c r="F75" s="87" t="s">
        <v>426</v>
      </c>
      <c r="G75" s="87"/>
      <c r="H75" s="92">
        <f>H76</f>
        <v>166626</v>
      </c>
      <c r="I75" s="75"/>
    </row>
    <row r="76" spans="1:9" ht="63">
      <c r="A76" s="23"/>
      <c r="B76" s="96" t="s">
        <v>349</v>
      </c>
      <c r="C76" s="87" t="s">
        <v>875</v>
      </c>
      <c r="D76" s="95" t="s">
        <v>340</v>
      </c>
      <c r="E76" s="87" t="s">
        <v>413</v>
      </c>
      <c r="F76" s="87" t="s">
        <v>426</v>
      </c>
      <c r="G76" s="87" t="s">
        <v>350</v>
      </c>
      <c r="H76" s="92">
        <v>166626</v>
      </c>
      <c r="I76" s="75"/>
    </row>
    <row r="77" spans="1:9" ht="31.5">
      <c r="A77" s="23"/>
      <c r="B77" s="53" t="s">
        <v>347</v>
      </c>
      <c r="C77" s="87" t="s">
        <v>875</v>
      </c>
      <c r="D77" s="87" t="s">
        <v>340</v>
      </c>
      <c r="E77" s="87" t="s">
        <v>413</v>
      </c>
      <c r="F77" s="87" t="s">
        <v>427</v>
      </c>
      <c r="G77" s="87"/>
      <c r="H77" s="92">
        <f>H78</f>
        <v>598016</v>
      </c>
      <c r="I77" s="75"/>
    </row>
    <row r="78" spans="1:9" ht="63">
      <c r="A78" s="23"/>
      <c r="B78" s="53" t="s">
        <v>349</v>
      </c>
      <c r="C78" s="87" t="s">
        <v>875</v>
      </c>
      <c r="D78" s="87" t="s">
        <v>340</v>
      </c>
      <c r="E78" s="87" t="s">
        <v>413</v>
      </c>
      <c r="F78" s="87" t="s">
        <v>427</v>
      </c>
      <c r="G78" s="87" t="s">
        <v>350</v>
      </c>
      <c r="H78" s="92">
        <v>598016</v>
      </c>
      <c r="I78" s="75"/>
    </row>
    <row r="79" spans="1:9" ht="15.75">
      <c r="A79" s="23"/>
      <c r="B79" s="52" t="s">
        <v>428</v>
      </c>
      <c r="C79" s="87" t="s">
        <v>875</v>
      </c>
      <c r="D79" s="83" t="s">
        <v>340</v>
      </c>
      <c r="E79" s="83" t="s">
        <v>429</v>
      </c>
      <c r="F79" s="17"/>
      <c r="G79" s="87"/>
      <c r="H79" s="92">
        <f aca="true" t="shared" si="7" ref="H79:H82">H80</f>
        <v>696972.91</v>
      </c>
      <c r="I79" s="75"/>
    </row>
    <row r="80" spans="1:9" ht="15.75">
      <c r="A80" s="23"/>
      <c r="B80" s="52" t="s">
        <v>430</v>
      </c>
      <c r="C80" s="87" t="s">
        <v>875</v>
      </c>
      <c r="D80" s="83" t="s">
        <v>340</v>
      </c>
      <c r="E80" s="83" t="s">
        <v>429</v>
      </c>
      <c r="F80" s="29" t="s">
        <v>431</v>
      </c>
      <c r="G80" s="83"/>
      <c r="H80" s="92">
        <f t="shared" si="7"/>
        <v>696972.91</v>
      </c>
      <c r="I80" s="75"/>
    </row>
    <row r="81" spans="1:9" ht="15.75">
      <c r="A81" s="23"/>
      <c r="B81" s="53" t="s">
        <v>428</v>
      </c>
      <c r="C81" s="87" t="s">
        <v>875</v>
      </c>
      <c r="D81" s="87" t="s">
        <v>340</v>
      </c>
      <c r="E81" s="87" t="s">
        <v>429</v>
      </c>
      <c r="F81" s="17" t="s">
        <v>432</v>
      </c>
      <c r="G81" s="87"/>
      <c r="H81" s="92">
        <f t="shared" si="7"/>
        <v>696972.91</v>
      </c>
      <c r="I81" s="75"/>
    </row>
    <row r="82" spans="1:9" ht="15.75">
      <c r="A82" s="23"/>
      <c r="B82" s="53" t="s">
        <v>433</v>
      </c>
      <c r="C82" s="87" t="s">
        <v>875</v>
      </c>
      <c r="D82" s="87" t="s">
        <v>340</v>
      </c>
      <c r="E82" s="87" t="s">
        <v>429</v>
      </c>
      <c r="F82" s="17" t="s">
        <v>434</v>
      </c>
      <c r="G82" s="87"/>
      <c r="H82" s="92">
        <f t="shared" si="7"/>
        <v>696972.91</v>
      </c>
      <c r="I82" s="75"/>
    </row>
    <row r="83" spans="1:9" ht="15.75">
      <c r="A83" s="23"/>
      <c r="B83" s="53" t="s">
        <v>360</v>
      </c>
      <c r="C83" s="87" t="s">
        <v>875</v>
      </c>
      <c r="D83" s="87" t="s">
        <v>340</v>
      </c>
      <c r="E83" s="87" t="s">
        <v>429</v>
      </c>
      <c r="F83" s="17" t="s">
        <v>434</v>
      </c>
      <c r="G83" s="87" t="s">
        <v>361</v>
      </c>
      <c r="H83" s="92">
        <v>696972.91</v>
      </c>
      <c r="I83" s="75"/>
    </row>
    <row r="84" spans="1:9" ht="15.75">
      <c r="A84" s="23"/>
      <c r="B84" s="52" t="s">
        <v>435</v>
      </c>
      <c r="C84" s="83" t="s">
        <v>875</v>
      </c>
      <c r="D84" s="83" t="s">
        <v>340</v>
      </c>
      <c r="E84" s="83" t="s">
        <v>436</v>
      </c>
      <c r="F84" s="87"/>
      <c r="G84" s="87"/>
      <c r="H84" s="67">
        <f>H85+H98+H103+H116+H122+H133+H141+H108</f>
        <v>86916774.88</v>
      </c>
      <c r="I84" s="75"/>
    </row>
    <row r="85" spans="1:9" ht="31.5">
      <c r="A85" s="23"/>
      <c r="B85" s="52" t="s">
        <v>437</v>
      </c>
      <c r="C85" s="83" t="s">
        <v>875</v>
      </c>
      <c r="D85" s="83" t="s">
        <v>340</v>
      </c>
      <c r="E85" s="83" t="s">
        <v>436</v>
      </c>
      <c r="F85" s="83" t="s">
        <v>438</v>
      </c>
      <c r="G85" s="83"/>
      <c r="H85" s="67">
        <f>H86+H92</f>
        <v>6739951.75</v>
      </c>
      <c r="I85" s="75"/>
    </row>
    <row r="86" spans="1:9" ht="63">
      <c r="A86" s="23"/>
      <c r="B86" s="88" t="s">
        <v>439</v>
      </c>
      <c r="C86" s="87" t="s">
        <v>875</v>
      </c>
      <c r="D86" s="87" t="s">
        <v>340</v>
      </c>
      <c r="E86" s="87" t="s">
        <v>436</v>
      </c>
      <c r="F86" s="87" t="s">
        <v>440</v>
      </c>
      <c r="G86" s="87"/>
      <c r="H86" s="65">
        <f aca="true" t="shared" si="8" ref="H86:H87">H87</f>
        <v>4689342.75</v>
      </c>
      <c r="I86" s="75"/>
    </row>
    <row r="87" spans="1:9" ht="47.25">
      <c r="A87" s="23"/>
      <c r="B87" s="88" t="s">
        <v>441</v>
      </c>
      <c r="C87" s="87" t="s">
        <v>875</v>
      </c>
      <c r="D87" s="87" t="s">
        <v>340</v>
      </c>
      <c r="E87" s="87" t="s">
        <v>436</v>
      </c>
      <c r="F87" s="87" t="s">
        <v>442</v>
      </c>
      <c r="G87" s="87"/>
      <c r="H87" s="65">
        <f t="shared" si="8"/>
        <v>4689342.75</v>
      </c>
      <c r="I87" s="75"/>
    </row>
    <row r="88" spans="1:9" ht="31.5">
      <c r="A88" s="23"/>
      <c r="B88" s="88" t="s">
        <v>443</v>
      </c>
      <c r="C88" s="87" t="s">
        <v>875</v>
      </c>
      <c r="D88" s="87" t="s">
        <v>340</v>
      </c>
      <c r="E88" s="87" t="s">
        <v>436</v>
      </c>
      <c r="F88" s="87" t="s">
        <v>444</v>
      </c>
      <c r="G88" s="87"/>
      <c r="H88" s="65">
        <f>H89+H90+H91</f>
        <v>4689342.75</v>
      </c>
      <c r="I88" s="75"/>
    </row>
    <row r="89" spans="1:9" ht="31.5">
      <c r="A89" s="23"/>
      <c r="B89" s="88" t="s">
        <v>358</v>
      </c>
      <c r="C89" s="87" t="s">
        <v>875</v>
      </c>
      <c r="D89" s="87" t="s">
        <v>340</v>
      </c>
      <c r="E89" s="87" t="s">
        <v>436</v>
      </c>
      <c r="F89" s="87" t="s">
        <v>444</v>
      </c>
      <c r="G89" s="87" t="s">
        <v>359</v>
      </c>
      <c r="H89" s="65">
        <v>451770</v>
      </c>
      <c r="I89" s="75"/>
    </row>
    <row r="90" spans="1:9" ht="15.75">
      <c r="A90" s="23"/>
      <c r="B90" s="53" t="s">
        <v>445</v>
      </c>
      <c r="C90" s="87" t="s">
        <v>875</v>
      </c>
      <c r="D90" s="87" t="s">
        <v>340</v>
      </c>
      <c r="E90" s="87" t="s">
        <v>436</v>
      </c>
      <c r="F90" s="87" t="s">
        <v>444</v>
      </c>
      <c r="G90" s="87" t="s">
        <v>446</v>
      </c>
      <c r="H90" s="65">
        <v>4156572.75</v>
      </c>
      <c r="I90" s="75"/>
    </row>
    <row r="91" spans="1:9" ht="31.5">
      <c r="A91" s="23"/>
      <c r="B91" s="53" t="s">
        <v>447</v>
      </c>
      <c r="C91" s="87" t="s">
        <v>875</v>
      </c>
      <c r="D91" s="87" t="s">
        <v>340</v>
      </c>
      <c r="E91" s="87" t="s">
        <v>436</v>
      </c>
      <c r="F91" s="87" t="s">
        <v>444</v>
      </c>
      <c r="G91" s="87" t="s">
        <v>448</v>
      </c>
      <c r="H91" s="65">
        <v>81000</v>
      </c>
      <c r="I91" s="75"/>
    </row>
    <row r="92" spans="1:9" ht="63">
      <c r="A92" s="23"/>
      <c r="B92" s="88" t="s">
        <v>449</v>
      </c>
      <c r="C92" s="87" t="s">
        <v>875</v>
      </c>
      <c r="D92" s="87" t="s">
        <v>340</v>
      </c>
      <c r="E92" s="87" t="s">
        <v>436</v>
      </c>
      <c r="F92" s="87" t="s">
        <v>450</v>
      </c>
      <c r="G92" s="87"/>
      <c r="H92" s="65">
        <f aca="true" t="shared" si="9" ref="H92:H93">H93</f>
        <v>2050609</v>
      </c>
      <c r="I92" s="75"/>
    </row>
    <row r="93" spans="1:9" ht="63">
      <c r="A93" s="23"/>
      <c r="B93" s="88" t="s">
        <v>451</v>
      </c>
      <c r="C93" s="87" t="s">
        <v>875</v>
      </c>
      <c r="D93" s="87" t="s">
        <v>340</v>
      </c>
      <c r="E93" s="87" t="s">
        <v>436</v>
      </c>
      <c r="F93" s="87" t="s">
        <v>452</v>
      </c>
      <c r="G93" s="87"/>
      <c r="H93" s="65">
        <f t="shared" si="9"/>
        <v>2050609</v>
      </c>
      <c r="I93" s="75"/>
    </row>
    <row r="94" spans="1:9" ht="47.25">
      <c r="A94" s="23"/>
      <c r="B94" s="53" t="s">
        <v>453</v>
      </c>
      <c r="C94" s="87" t="s">
        <v>875</v>
      </c>
      <c r="D94" s="87" t="s">
        <v>340</v>
      </c>
      <c r="E94" s="87" t="s">
        <v>436</v>
      </c>
      <c r="F94" s="87" t="s">
        <v>454</v>
      </c>
      <c r="G94" s="87"/>
      <c r="H94" s="65">
        <f>H95+H96+H97</f>
        <v>2050609</v>
      </c>
      <c r="I94" s="75"/>
    </row>
    <row r="95" spans="1:9" ht="31.5">
      <c r="A95" s="23"/>
      <c r="B95" s="88" t="s">
        <v>358</v>
      </c>
      <c r="C95" s="87" t="s">
        <v>875</v>
      </c>
      <c r="D95" s="87" t="s">
        <v>340</v>
      </c>
      <c r="E95" s="87" t="s">
        <v>436</v>
      </c>
      <c r="F95" s="87" t="s">
        <v>454</v>
      </c>
      <c r="G95" s="87" t="s">
        <v>359</v>
      </c>
      <c r="H95" s="65">
        <v>1477609</v>
      </c>
      <c r="I95" s="75"/>
    </row>
    <row r="96" spans="1:9" ht="15.75">
      <c r="A96" s="23"/>
      <c r="B96" s="53" t="s">
        <v>445</v>
      </c>
      <c r="C96" s="87" t="s">
        <v>875</v>
      </c>
      <c r="D96" s="87" t="s">
        <v>340</v>
      </c>
      <c r="E96" s="87" t="s">
        <v>436</v>
      </c>
      <c r="F96" s="87" t="s">
        <v>454</v>
      </c>
      <c r="G96" s="87" t="s">
        <v>446</v>
      </c>
      <c r="H96" s="65">
        <v>493000</v>
      </c>
      <c r="I96" s="75"/>
    </row>
    <row r="97" spans="1:9" ht="15.75">
      <c r="A97" s="23"/>
      <c r="B97" s="88" t="s">
        <v>360</v>
      </c>
      <c r="C97" s="87" t="s">
        <v>875</v>
      </c>
      <c r="D97" s="87" t="s">
        <v>340</v>
      </c>
      <c r="E97" s="87" t="s">
        <v>436</v>
      </c>
      <c r="F97" s="87" t="s">
        <v>454</v>
      </c>
      <c r="G97" s="87" t="s">
        <v>361</v>
      </c>
      <c r="H97" s="65">
        <v>80000</v>
      </c>
      <c r="I97" s="75"/>
    </row>
    <row r="98" spans="1:9" ht="31.5">
      <c r="A98" s="23"/>
      <c r="B98" s="90" t="s">
        <v>455</v>
      </c>
      <c r="C98" s="83" t="s">
        <v>875</v>
      </c>
      <c r="D98" s="83" t="s">
        <v>340</v>
      </c>
      <c r="E98" s="83" t="s">
        <v>436</v>
      </c>
      <c r="F98" s="83" t="s">
        <v>373</v>
      </c>
      <c r="G98" s="87"/>
      <c r="H98" s="67">
        <f aca="true" t="shared" si="10" ref="H98:H101">H99</f>
        <v>50000</v>
      </c>
      <c r="I98" s="75"/>
    </row>
    <row r="99" spans="1:9" ht="78.75">
      <c r="A99" s="23"/>
      <c r="B99" s="88" t="s">
        <v>456</v>
      </c>
      <c r="C99" s="87" t="s">
        <v>875</v>
      </c>
      <c r="D99" s="87" t="s">
        <v>340</v>
      </c>
      <c r="E99" s="87" t="s">
        <v>436</v>
      </c>
      <c r="F99" s="87" t="s">
        <v>375</v>
      </c>
      <c r="G99" s="87"/>
      <c r="H99" s="65">
        <f t="shared" si="10"/>
        <v>50000</v>
      </c>
      <c r="I99" s="75"/>
    </row>
    <row r="100" spans="1:9" ht="15.75">
      <c r="A100" s="23"/>
      <c r="B100" s="88" t="s">
        <v>457</v>
      </c>
      <c r="C100" s="87" t="s">
        <v>875</v>
      </c>
      <c r="D100" s="87" t="s">
        <v>340</v>
      </c>
      <c r="E100" s="87" t="s">
        <v>436</v>
      </c>
      <c r="F100" s="87" t="s">
        <v>458</v>
      </c>
      <c r="G100" s="87"/>
      <c r="H100" s="65">
        <f t="shared" si="10"/>
        <v>50000</v>
      </c>
      <c r="I100" s="75"/>
    </row>
    <row r="101" spans="1:9" ht="31.5">
      <c r="A101" s="23"/>
      <c r="B101" s="88" t="s">
        <v>459</v>
      </c>
      <c r="C101" s="87" t="s">
        <v>875</v>
      </c>
      <c r="D101" s="87" t="s">
        <v>340</v>
      </c>
      <c r="E101" s="87" t="s">
        <v>436</v>
      </c>
      <c r="F101" s="87" t="s">
        <v>460</v>
      </c>
      <c r="G101" s="87"/>
      <c r="H101" s="65">
        <f t="shared" si="10"/>
        <v>50000</v>
      </c>
      <c r="I101" s="75"/>
    </row>
    <row r="102" spans="1:9" ht="31.5">
      <c r="A102" s="23"/>
      <c r="B102" s="88" t="s">
        <v>358</v>
      </c>
      <c r="C102" s="87" t="s">
        <v>875</v>
      </c>
      <c r="D102" s="87" t="s">
        <v>340</v>
      </c>
      <c r="E102" s="87" t="s">
        <v>436</v>
      </c>
      <c r="F102" s="87" t="s">
        <v>460</v>
      </c>
      <c r="G102" s="87" t="s">
        <v>359</v>
      </c>
      <c r="H102" s="65">
        <v>50000</v>
      </c>
      <c r="I102" s="75"/>
    </row>
    <row r="103" spans="1:9" ht="63">
      <c r="A103" s="23"/>
      <c r="B103" s="36" t="s">
        <v>461</v>
      </c>
      <c r="C103" s="83" t="s">
        <v>875</v>
      </c>
      <c r="D103" s="83" t="s">
        <v>340</v>
      </c>
      <c r="E103" s="83" t="s">
        <v>436</v>
      </c>
      <c r="F103" s="83" t="s">
        <v>462</v>
      </c>
      <c r="G103" s="83"/>
      <c r="H103" s="67">
        <f aca="true" t="shared" si="11" ref="H103:H106">H104</f>
        <v>96000</v>
      </c>
      <c r="I103" s="75"/>
    </row>
    <row r="104" spans="1:9" ht="78.75">
      <c r="A104" s="23"/>
      <c r="B104" s="88" t="s">
        <v>463</v>
      </c>
      <c r="C104" s="87" t="s">
        <v>875</v>
      </c>
      <c r="D104" s="87" t="s">
        <v>340</v>
      </c>
      <c r="E104" s="87" t="s">
        <v>436</v>
      </c>
      <c r="F104" s="87" t="s">
        <v>464</v>
      </c>
      <c r="G104" s="87"/>
      <c r="H104" s="65">
        <f t="shared" si="11"/>
        <v>96000</v>
      </c>
      <c r="I104" s="75"/>
    </row>
    <row r="105" spans="1:9" ht="47.25">
      <c r="A105" s="23"/>
      <c r="B105" s="88" t="s">
        <v>465</v>
      </c>
      <c r="C105" s="87" t="s">
        <v>875</v>
      </c>
      <c r="D105" s="87" t="s">
        <v>340</v>
      </c>
      <c r="E105" s="87" t="s">
        <v>436</v>
      </c>
      <c r="F105" s="87" t="s">
        <v>466</v>
      </c>
      <c r="G105" s="87"/>
      <c r="H105" s="65">
        <f t="shared" si="11"/>
        <v>96000</v>
      </c>
      <c r="I105" s="75"/>
    </row>
    <row r="106" spans="1:9" ht="31.5">
      <c r="A106" s="23"/>
      <c r="B106" s="53" t="s">
        <v>467</v>
      </c>
      <c r="C106" s="87" t="s">
        <v>875</v>
      </c>
      <c r="D106" s="87" t="s">
        <v>340</v>
      </c>
      <c r="E106" s="87" t="s">
        <v>436</v>
      </c>
      <c r="F106" s="17" t="s">
        <v>468</v>
      </c>
      <c r="G106" s="87"/>
      <c r="H106" s="65">
        <f t="shared" si="11"/>
        <v>96000</v>
      </c>
      <c r="I106" s="75"/>
    </row>
    <row r="107" spans="1:9" ht="31.5">
      <c r="A107" s="23"/>
      <c r="B107" s="88" t="s">
        <v>358</v>
      </c>
      <c r="C107" s="87" t="s">
        <v>875</v>
      </c>
      <c r="D107" s="87" t="s">
        <v>340</v>
      </c>
      <c r="E107" s="87" t="s">
        <v>436</v>
      </c>
      <c r="F107" s="17" t="s">
        <v>468</v>
      </c>
      <c r="G107" s="87" t="s">
        <v>359</v>
      </c>
      <c r="H107" s="65">
        <v>96000</v>
      </c>
      <c r="I107" s="75"/>
    </row>
    <row r="108" spans="1:9" ht="47.25">
      <c r="A108" s="23"/>
      <c r="B108" s="36" t="s">
        <v>469</v>
      </c>
      <c r="C108" s="83" t="s">
        <v>875</v>
      </c>
      <c r="D108" s="83" t="s">
        <v>340</v>
      </c>
      <c r="E108" s="83" t="s">
        <v>436</v>
      </c>
      <c r="F108" s="29" t="s">
        <v>381</v>
      </c>
      <c r="G108" s="83"/>
      <c r="H108" s="67">
        <f>H109</f>
        <v>1152000</v>
      </c>
      <c r="I108" s="75"/>
    </row>
    <row r="109" spans="1:9" ht="63">
      <c r="A109" s="23"/>
      <c r="B109" s="88" t="s">
        <v>470</v>
      </c>
      <c r="C109" s="87" t="s">
        <v>875</v>
      </c>
      <c r="D109" s="87" t="s">
        <v>340</v>
      </c>
      <c r="E109" s="87" t="s">
        <v>436</v>
      </c>
      <c r="F109" s="17" t="s">
        <v>471</v>
      </c>
      <c r="G109" s="87"/>
      <c r="H109" s="65">
        <f>H110+H113</f>
        <v>1152000</v>
      </c>
      <c r="I109" s="75"/>
    </row>
    <row r="110" spans="1:9" ht="15.75">
      <c r="A110" s="23"/>
      <c r="B110" s="88" t="s">
        <v>472</v>
      </c>
      <c r="C110" s="87" t="s">
        <v>875</v>
      </c>
      <c r="D110" s="87" t="s">
        <v>340</v>
      </c>
      <c r="E110" s="87" t="s">
        <v>436</v>
      </c>
      <c r="F110" s="17" t="s">
        <v>473</v>
      </c>
      <c r="G110" s="87"/>
      <c r="H110" s="65">
        <f aca="true" t="shared" si="12" ref="H110:H111">H111</f>
        <v>1020000</v>
      </c>
      <c r="I110" s="75"/>
    </row>
    <row r="111" spans="1:9" ht="31.5">
      <c r="A111" s="23"/>
      <c r="B111" s="88" t="s">
        <v>474</v>
      </c>
      <c r="C111" s="87" t="s">
        <v>875</v>
      </c>
      <c r="D111" s="87" t="s">
        <v>340</v>
      </c>
      <c r="E111" s="87" t="s">
        <v>436</v>
      </c>
      <c r="F111" s="17" t="s">
        <v>475</v>
      </c>
      <c r="G111" s="87"/>
      <c r="H111" s="65">
        <f t="shared" si="12"/>
        <v>1020000</v>
      </c>
      <c r="I111" s="75"/>
    </row>
    <row r="112" spans="1:9" ht="31.5">
      <c r="A112" s="23"/>
      <c r="B112" s="88" t="s">
        <v>358</v>
      </c>
      <c r="C112" s="87" t="s">
        <v>875</v>
      </c>
      <c r="D112" s="87" t="s">
        <v>340</v>
      </c>
      <c r="E112" s="87" t="s">
        <v>436</v>
      </c>
      <c r="F112" s="17" t="s">
        <v>475</v>
      </c>
      <c r="G112" s="87" t="s">
        <v>359</v>
      </c>
      <c r="H112" s="65">
        <v>1020000</v>
      </c>
      <c r="I112" s="75"/>
    </row>
    <row r="113" spans="1:9" ht="31.5">
      <c r="A113" s="23"/>
      <c r="B113" s="88" t="s">
        <v>476</v>
      </c>
      <c r="C113" s="87" t="s">
        <v>876</v>
      </c>
      <c r="D113" s="87" t="s">
        <v>600</v>
      </c>
      <c r="E113" s="87" t="s">
        <v>342</v>
      </c>
      <c r="F113" s="17" t="s">
        <v>477</v>
      </c>
      <c r="G113" s="87"/>
      <c r="H113" s="65">
        <f aca="true" t="shared" si="13" ref="H113:H114">H114</f>
        <v>132000</v>
      </c>
      <c r="I113" s="75"/>
    </row>
    <row r="114" spans="1:9" ht="31.5">
      <c r="A114" s="23"/>
      <c r="B114" s="88" t="s">
        <v>474</v>
      </c>
      <c r="C114" s="87" t="s">
        <v>876</v>
      </c>
      <c r="D114" s="87" t="s">
        <v>600</v>
      </c>
      <c r="E114" s="87" t="s">
        <v>342</v>
      </c>
      <c r="F114" s="17" t="s">
        <v>478</v>
      </c>
      <c r="G114" s="87"/>
      <c r="H114" s="65">
        <f t="shared" si="13"/>
        <v>132000</v>
      </c>
      <c r="I114" s="75"/>
    </row>
    <row r="115" spans="1:9" ht="31.5">
      <c r="A115" s="23"/>
      <c r="B115" s="88" t="s">
        <v>358</v>
      </c>
      <c r="C115" s="87" t="s">
        <v>875</v>
      </c>
      <c r="D115" s="87" t="s">
        <v>340</v>
      </c>
      <c r="E115" s="87" t="s">
        <v>436</v>
      </c>
      <c r="F115" s="17" t="s">
        <v>479</v>
      </c>
      <c r="G115" s="87" t="s">
        <v>359</v>
      </c>
      <c r="H115" s="65">
        <v>132000</v>
      </c>
      <c r="I115" s="75"/>
    </row>
    <row r="116" spans="1:9" ht="47.25">
      <c r="A116" s="23"/>
      <c r="B116" s="90" t="s">
        <v>480</v>
      </c>
      <c r="C116" s="83" t="s">
        <v>875</v>
      </c>
      <c r="D116" s="83" t="s">
        <v>340</v>
      </c>
      <c r="E116" s="83" t="s">
        <v>436</v>
      </c>
      <c r="F116" s="29" t="s">
        <v>481</v>
      </c>
      <c r="G116" s="83"/>
      <c r="H116" s="67">
        <f aca="true" t="shared" si="14" ref="H116:H118">H117</f>
        <v>2723916.25</v>
      </c>
      <c r="I116" s="75"/>
    </row>
    <row r="117" spans="1:9" ht="78.75">
      <c r="A117" s="23"/>
      <c r="B117" s="88" t="s">
        <v>482</v>
      </c>
      <c r="C117" s="87" t="s">
        <v>875</v>
      </c>
      <c r="D117" s="87" t="s">
        <v>340</v>
      </c>
      <c r="E117" s="87" t="s">
        <v>436</v>
      </c>
      <c r="F117" s="17" t="s">
        <v>483</v>
      </c>
      <c r="G117" s="87"/>
      <c r="H117" s="65">
        <f t="shared" si="14"/>
        <v>2723916.25</v>
      </c>
      <c r="I117" s="75"/>
    </row>
    <row r="118" spans="1:9" ht="47.25">
      <c r="A118" s="23"/>
      <c r="B118" s="88" t="s">
        <v>484</v>
      </c>
      <c r="C118" s="87" t="s">
        <v>875</v>
      </c>
      <c r="D118" s="87" t="s">
        <v>340</v>
      </c>
      <c r="E118" s="87" t="s">
        <v>436</v>
      </c>
      <c r="F118" s="17" t="s">
        <v>485</v>
      </c>
      <c r="G118" s="87"/>
      <c r="H118" s="65">
        <f t="shared" si="14"/>
        <v>2723916.25</v>
      </c>
      <c r="I118" s="75"/>
    </row>
    <row r="119" spans="1:9" ht="47.25">
      <c r="A119" s="23"/>
      <c r="B119" s="88" t="s">
        <v>486</v>
      </c>
      <c r="C119" s="87" t="s">
        <v>875</v>
      </c>
      <c r="D119" s="87" t="s">
        <v>340</v>
      </c>
      <c r="E119" s="87" t="s">
        <v>436</v>
      </c>
      <c r="F119" s="17" t="s">
        <v>487</v>
      </c>
      <c r="G119" s="87"/>
      <c r="H119" s="65">
        <f>H120+H121</f>
        <v>2723916.25</v>
      </c>
      <c r="I119" s="75"/>
    </row>
    <row r="120" spans="1:9" ht="31.5">
      <c r="A120" s="23"/>
      <c r="B120" s="88" t="s">
        <v>358</v>
      </c>
      <c r="C120" s="87" t="s">
        <v>875</v>
      </c>
      <c r="D120" s="87" t="s">
        <v>340</v>
      </c>
      <c r="E120" s="87" t="s">
        <v>436</v>
      </c>
      <c r="F120" s="17" t="s">
        <v>487</v>
      </c>
      <c r="G120" s="87" t="s">
        <v>359</v>
      </c>
      <c r="H120" s="65">
        <v>50000</v>
      </c>
      <c r="I120" s="75"/>
    </row>
    <row r="121" spans="1:9" ht="15.75">
      <c r="A121" s="23"/>
      <c r="B121" s="88" t="s">
        <v>360</v>
      </c>
      <c r="C121" s="87" t="s">
        <v>875</v>
      </c>
      <c r="D121" s="87" t="s">
        <v>340</v>
      </c>
      <c r="E121" s="87" t="s">
        <v>436</v>
      </c>
      <c r="F121" s="17" t="s">
        <v>487</v>
      </c>
      <c r="G121" s="87" t="s">
        <v>361</v>
      </c>
      <c r="H121" s="65">
        <v>2673916.25</v>
      </c>
      <c r="I121" s="75"/>
    </row>
    <row r="122" spans="1:9" ht="63">
      <c r="A122" s="23"/>
      <c r="B122" s="52" t="s">
        <v>488</v>
      </c>
      <c r="C122" s="83" t="s">
        <v>875</v>
      </c>
      <c r="D122" s="83" t="s">
        <v>340</v>
      </c>
      <c r="E122" s="83" t="s">
        <v>436</v>
      </c>
      <c r="F122" s="83" t="s">
        <v>489</v>
      </c>
      <c r="G122" s="87"/>
      <c r="H122" s="67">
        <f aca="true" t="shared" si="15" ref="H122:H123">H123</f>
        <v>57267911.01</v>
      </c>
      <c r="I122" s="75"/>
    </row>
    <row r="123" spans="1:9" ht="126">
      <c r="A123" s="23"/>
      <c r="B123" s="53" t="s">
        <v>490</v>
      </c>
      <c r="C123" s="87" t="s">
        <v>875</v>
      </c>
      <c r="D123" s="87" t="s">
        <v>340</v>
      </c>
      <c r="E123" s="87" t="s">
        <v>436</v>
      </c>
      <c r="F123" s="87" t="s">
        <v>491</v>
      </c>
      <c r="G123" s="87"/>
      <c r="H123" s="65">
        <f t="shared" si="15"/>
        <v>57267911.01</v>
      </c>
      <c r="I123" s="75"/>
    </row>
    <row r="124" spans="1:9" ht="31.5">
      <c r="A124" s="23"/>
      <c r="B124" s="53" t="s">
        <v>492</v>
      </c>
      <c r="C124" s="87" t="s">
        <v>875</v>
      </c>
      <c r="D124" s="87" t="s">
        <v>340</v>
      </c>
      <c r="E124" s="87" t="s">
        <v>436</v>
      </c>
      <c r="F124" s="87" t="s">
        <v>493</v>
      </c>
      <c r="G124" s="87"/>
      <c r="H124" s="65">
        <f>H129+H127+H125</f>
        <v>57267911.01</v>
      </c>
      <c r="I124" s="75"/>
    </row>
    <row r="125" spans="1:9" ht="47.25">
      <c r="A125" s="23"/>
      <c r="B125" s="39" t="s">
        <v>494</v>
      </c>
      <c r="C125" s="87" t="s">
        <v>875</v>
      </c>
      <c r="D125" s="87" t="s">
        <v>340</v>
      </c>
      <c r="E125" s="87" t="s">
        <v>436</v>
      </c>
      <c r="F125" s="87" t="s">
        <v>495</v>
      </c>
      <c r="G125" s="87"/>
      <c r="H125" s="65">
        <f>H126</f>
        <v>92783</v>
      </c>
      <c r="I125" s="75"/>
    </row>
    <row r="126" spans="1:9" ht="63">
      <c r="A126" s="23"/>
      <c r="B126" s="88" t="s">
        <v>349</v>
      </c>
      <c r="C126" s="87" t="s">
        <v>875</v>
      </c>
      <c r="D126" s="87" t="s">
        <v>340</v>
      </c>
      <c r="E126" s="87" t="s">
        <v>436</v>
      </c>
      <c r="F126" s="87" t="s">
        <v>495</v>
      </c>
      <c r="G126" s="87" t="s">
        <v>350</v>
      </c>
      <c r="H126" s="65">
        <v>92783</v>
      </c>
      <c r="I126" s="75"/>
    </row>
    <row r="127" spans="1:9" ht="31.5">
      <c r="A127" s="23"/>
      <c r="B127" s="88" t="s">
        <v>496</v>
      </c>
      <c r="C127" s="87" t="s">
        <v>875</v>
      </c>
      <c r="D127" s="87" t="s">
        <v>340</v>
      </c>
      <c r="E127" s="87" t="s">
        <v>436</v>
      </c>
      <c r="F127" s="89" t="s">
        <v>497</v>
      </c>
      <c r="G127" s="87"/>
      <c r="H127" s="65">
        <f>H128</f>
        <v>286300</v>
      </c>
      <c r="I127" s="75"/>
    </row>
    <row r="128" spans="1:9" ht="63">
      <c r="A128" s="23"/>
      <c r="B128" s="88" t="s">
        <v>349</v>
      </c>
      <c r="C128" s="87" t="s">
        <v>875</v>
      </c>
      <c r="D128" s="87" t="s">
        <v>340</v>
      </c>
      <c r="E128" s="87" t="s">
        <v>436</v>
      </c>
      <c r="F128" s="89" t="s">
        <v>497</v>
      </c>
      <c r="G128" s="87" t="s">
        <v>350</v>
      </c>
      <c r="H128" s="65">
        <v>286300</v>
      </c>
      <c r="I128" s="75"/>
    </row>
    <row r="129" spans="1:9" ht="31.5">
      <c r="A129" s="23"/>
      <c r="B129" s="53" t="s">
        <v>498</v>
      </c>
      <c r="C129" s="87" t="s">
        <v>875</v>
      </c>
      <c r="D129" s="87" t="s">
        <v>340</v>
      </c>
      <c r="E129" s="87" t="s">
        <v>436</v>
      </c>
      <c r="F129" s="87" t="s">
        <v>499</v>
      </c>
      <c r="G129" s="87"/>
      <c r="H129" s="65">
        <f>H130+H132+H131</f>
        <v>56888828.01</v>
      </c>
      <c r="I129" s="75"/>
    </row>
    <row r="130" spans="1:9" ht="63">
      <c r="A130" s="23"/>
      <c r="B130" s="88" t="s">
        <v>396</v>
      </c>
      <c r="C130" s="87" t="s">
        <v>875</v>
      </c>
      <c r="D130" s="87" t="s">
        <v>340</v>
      </c>
      <c r="E130" s="87" t="s">
        <v>436</v>
      </c>
      <c r="F130" s="87" t="s">
        <v>499</v>
      </c>
      <c r="G130" s="87" t="s">
        <v>500</v>
      </c>
      <c r="H130" s="126">
        <v>28630963.4</v>
      </c>
      <c r="I130" s="107"/>
    </row>
    <row r="131" spans="1:9" ht="31.5">
      <c r="A131" s="23"/>
      <c r="B131" s="88" t="s">
        <v>358</v>
      </c>
      <c r="C131" s="87" t="s">
        <v>875</v>
      </c>
      <c r="D131" s="87" t="s">
        <v>340</v>
      </c>
      <c r="E131" s="87" t="s">
        <v>436</v>
      </c>
      <c r="F131" s="87" t="s">
        <v>499</v>
      </c>
      <c r="G131" s="87" t="s">
        <v>359</v>
      </c>
      <c r="H131" s="65">
        <v>26135499.61</v>
      </c>
      <c r="I131" s="127"/>
    </row>
    <row r="132" spans="1:9" ht="15.75">
      <c r="A132" s="23"/>
      <c r="B132" s="88" t="s">
        <v>360</v>
      </c>
      <c r="C132" s="87" t="s">
        <v>875</v>
      </c>
      <c r="D132" s="87" t="s">
        <v>340</v>
      </c>
      <c r="E132" s="87" t="s">
        <v>436</v>
      </c>
      <c r="F132" s="87" t="s">
        <v>499</v>
      </c>
      <c r="G132" s="87" t="s">
        <v>361</v>
      </c>
      <c r="H132" s="65">
        <v>2122365</v>
      </c>
      <c r="I132" s="75"/>
    </row>
    <row r="133" spans="1:9" ht="31.5">
      <c r="A133" s="23"/>
      <c r="B133" s="90" t="s">
        <v>501</v>
      </c>
      <c r="C133" s="83" t="s">
        <v>875</v>
      </c>
      <c r="D133" s="83" t="s">
        <v>340</v>
      </c>
      <c r="E133" s="83" t="s">
        <v>436</v>
      </c>
      <c r="F133" s="83" t="s">
        <v>502</v>
      </c>
      <c r="G133" s="87"/>
      <c r="H133" s="67">
        <f>H134</f>
        <v>17625995.87</v>
      </c>
      <c r="I133" s="75"/>
    </row>
    <row r="134" spans="1:9" ht="31.5">
      <c r="A134" s="23"/>
      <c r="B134" s="88" t="s">
        <v>503</v>
      </c>
      <c r="C134" s="87" t="s">
        <v>875</v>
      </c>
      <c r="D134" s="87" t="s">
        <v>340</v>
      </c>
      <c r="E134" s="87" t="s">
        <v>504</v>
      </c>
      <c r="F134" s="87" t="s">
        <v>505</v>
      </c>
      <c r="G134" s="87"/>
      <c r="H134" s="65">
        <f>H137+H135</f>
        <v>17625995.87</v>
      </c>
      <c r="I134" s="75"/>
    </row>
    <row r="135" spans="1:9" ht="47.25">
      <c r="A135" s="23"/>
      <c r="B135" s="88" t="s">
        <v>506</v>
      </c>
      <c r="C135" s="87" t="s">
        <v>875</v>
      </c>
      <c r="D135" s="87" t="s">
        <v>340</v>
      </c>
      <c r="E135" s="87" t="s">
        <v>436</v>
      </c>
      <c r="F135" s="87" t="s">
        <v>507</v>
      </c>
      <c r="G135" s="87"/>
      <c r="H135" s="65">
        <f>H136</f>
        <v>2736500</v>
      </c>
      <c r="I135" s="75"/>
    </row>
    <row r="136" spans="1:9" ht="15.75">
      <c r="A136" s="23"/>
      <c r="B136" s="88" t="s">
        <v>508</v>
      </c>
      <c r="C136" s="87" t="s">
        <v>875</v>
      </c>
      <c r="D136" s="87" t="s">
        <v>340</v>
      </c>
      <c r="E136" s="87" t="s">
        <v>436</v>
      </c>
      <c r="F136" s="87" t="s">
        <v>507</v>
      </c>
      <c r="G136" s="87" t="s">
        <v>509</v>
      </c>
      <c r="H136" s="65">
        <v>2736500</v>
      </c>
      <c r="I136" s="75"/>
    </row>
    <row r="137" spans="1:9" ht="31.5">
      <c r="A137" s="23"/>
      <c r="B137" s="88" t="s">
        <v>510</v>
      </c>
      <c r="C137" s="87" t="s">
        <v>875</v>
      </c>
      <c r="D137" s="87" t="s">
        <v>511</v>
      </c>
      <c r="E137" s="87" t="s">
        <v>504</v>
      </c>
      <c r="F137" s="87" t="s">
        <v>512</v>
      </c>
      <c r="G137" s="87"/>
      <c r="H137" s="65">
        <f>H139+H138+H140</f>
        <v>14889495.870000001</v>
      </c>
      <c r="I137" s="75"/>
    </row>
    <row r="138" spans="1:9" ht="31.5">
      <c r="A138" s="23"/>
      <c r="B138" s="88" t="s">
        <v>358</v>
      </c>
      <c r="C138" s="87" t="s">
        <v>875</v>
      </c>
      <c r="D138" s="87" t="s">
        <v>511</v>
      </c>
      <c r="E138" s="87" t="s">
        <v>504</v>
      </c>
      <c r="F138" s="87" t="s">
        <v>512</v>
      </c>
      <c r="G138" s="87" t="s">
        <v>359</v>
      </c>
      <c r="H138" s="65">
        <v>4427923.73</v>
      </c>
      <c r="I138" s="75"/>
    </row>
    <row r="139" spans="1:9" ht="15.75">
      <c r="A139" s="23"/>
      <c r="B139" s="53" t="s">
        <v>445</v>
      </c>
      <c r="C139" s="87" t="s">
        <v>875</v>
      </c>
      <c r="D139" s="87" t="s">
        <v>340</v>
      </c>
      <c r="E139" s="87" t="s">
        <v>436</v>
      </c>
      <c r="F139" s="87" t="s">
        <v>512</v>
      </c>
      <c r="G139" s="87" t="s">
        <v>446</v>
      </c>
      <c r="H139" s="65">
        <v>106600</v>
      </c>
      <c r="I139" s="75"/>
    </row>
    <row r="140" spans="1:9" ht="15.75">
      <c r="A140" s="23"/>
      <c r="B140" s="88" t="s">
        <v>360</v>
      </c>
      <c r="C140" s="87" t="s">
        <v>875</v>
      </c>
      <c r="D140" s="87" t="s">
        <v>340</v>
      </c>
      <c r="E140" s="87" t="s">
        <v>436</v>
      </c>
      <c r="F140" s="87" t="s">
        <v>512</v>
      </c>
      <c r="G140" s="87" t="s">
        <v>361</v>
      </c>
      <c r="H140" s="65">
        <v>10354972.14</v>
      </c>
      <c r="I140" s="75"/>
    </row>
    <row r="141" spans="1:9" ht="31.5">
      <c r="A141" s="23"/>
      <c r="B141" s="36" t="s">
        <v>404</v>
      </c>
      <c r="C141" s="83" t="s">
        <v>875</v>
      </c>
      <c r="D141" s="83" t="s">
        <v>340</v>
      </c>
      <c r="E141" s="83" t="s">
        <v>436</v>
      </c>
      <c r="F141" s="83" t="s">
        <v>405</v>
      </c>
      <c r="G141" s="83"/>
      <c r="H141" s="67">
        <f aca="true" t="shared" si="16" ref="H141:H142">H142</f>
        <v>1261000</v>
      </c>
      <c r="I141" s="75"/>
    </row>
    <row r="142" spans="1:9" ht="15.75">
      <c r="A142" s="23"/>
      <c r="B142" s="45" t="s">
        <v>513</v>
      </c>
      <c r="C142" s="87" t="s">
        <v>875</v>
      </c>
      <c r="D142" s="87" t="s">
        <v>340</v>
      </c>
      <c r="E142" s="87" t="s">
        <v>436</v>
      </c>
      <c r="F142" s="87" t="s">
        <v>407</v>
      </c>
      <c r="G142" s="87"/>
      <c r="H142" s="65">
        <f t="shared" si="16"/>
        <v>1261000</v>
      </c>
      <c r="I142" s="75"/>
    </row>
    <row r="143" spans="1:9" ht="47.25">
      <c r="A143" s="23"/>
      <c r="B143" s="88" t="s">
        <v>877</v>
      </c>
      <c r="C143" s="87" t="s">
        <v>875</v>
      </c>
      <c r="D143" s="87" t="s">
        <v>340</v>
      </c>
      <c r="E143" s="87" t="s">
        <v>436</v>
      </c>
      <c r="F143" s="17" t="s">
        <v>514</v>
      </c>
      <c r="G143" s="87"/>
      <c r="H143" s="65">
        <f>H144+H145</f>
        <v>1261000</v>
      </c>
      <c r="I143" s="75"/>
    </row>
    <row r="144" spans="1:9" ht="63">
      <c r="A144" s="23"/>
      <c r="B144" s="39" t="s">
        <v>349</v>
      </c>
      <c r="C144" s="87" t="s">
        <v>875</v>
      </c>
      <c r="D144" s="87" t="s">
        <v>511</v>
      </c>
      <c r="E144" s="87" t="s">
        <v>436</v>
      </c>
      <c r="F144" s="17" t="s">
        <v>514</v>
      </c>
      <c r="G144" s="87" t="s">
        <v>350</v>
      </c>
      <c r="H144" s="65">
        <v>1183481.97</v>
      </c>
      <c r="I144" s="75"/>
    </row>
    <row r="145" spans="1:9" ht="31.5">
      <c r="A145" s="23"/>
      <c r="B145" s="88" t="s">
        <v>358</v>
      </c>
      <c r="C145" s="87" t="s">
        <v>875</v>
      </c>
      <c r="D145" s="87" t="s">
        <v>340</v>
      </c>
      <c r="E145" s="87" t="s">
        <v>436</v>
      </c>
      <c r="F145" s="17" t="s">
        <v>514</v>
      </c>
      <c r="G145" s="87" t="s">
        <v>359</v>
      </c>
      <c r="H145" s="65">
        <v>77518.03</v>
      </c>
      <c r="I145" s="75"/>
    </row>
    <row r="146" spans="1:9" ht="31.5">
      <c r="A146" s="23"/>
      <c r="B146" s="36" t="s">
        <v>515</v>
      </c>
      <c r="C146" s="83" t="s">
        <v>875</v>
      </c>
      <c r="D146" s="83" t="s">
        <v>352</v>
      </c>
      <c r="E146" s="83"/>
      <c r="F146" s="83"/>
      <c r="G146" s="87"/>
      <c r="H146" s="67">
        <f aca="true" t="shared" si="17" ref="H146:H150">H147</f>
        <v>3712558</v>
      </c>
      <c r="I146" s="75"/>
    </row>
    <row r="147" spans="1:9" ht="47.25">
      <c r="A147" s="23"/>
      <c r="B147" s="36" t="s">
        <v>878</v>
      </c>
      <c r="C147" s="83" t="s">
        <v>875</v>
      </c>
      <c r="D147" s="83" t="s">
        <v>352</v>
      </c>
      <c r="E147" s="83" t="s">
        <v>517</v>
      </c>
      <c r="F147" s="83"/>
      <c r="G147" s="83"/>
      <c r="H147" s="67">
        <f t="shared" si="17"/>
        <v>3712558</v>
      </c>
      <c r="I147" s="75"/>
    </row>
    <row r="148" spans="1:9" ht="63">
      <c r="A148" s="23"/>
      <c r="B148" s="52" t="s">
        <v>516</v>
      </c>
      <c r="C148" s="83" t="s">
        <v>875</v>
      </c>
      <c r="D148" s="83" t="s">
        <v>352</v>
      </c>
      <c r="E148" s="83" t="s">
        <v>517</v>
      </c>
      <c r="F148" s="83" t="s">
        <v>518</v>
      </c>
      <c r="G148" s="83"/>
      <c r="H148" s="67">
        <f t="shared" si="17"/>
        <v>3712558</v>
      </c>
      <c r="I148" s="75"/>
    </row>
    <row r="149" spans="1:9" ht="110.25">
      <c r="A149" s="23"/>
      <c r="B149" s="53" t="s">
        <v>519</v>
      </c>
      <c r="C149" s="87" t="s">
        <v>875</v>
      </c>
      <c r="D149" s="87" t="s">
        <v>352</v>
      </c>
      <c r="E149" s="87" t="s">
        <v>517</v>
      </c>
      <c r="F149" s="87" t="s">
        <v>520</v>
      </c>
      <c r="G149" s="87"/>
      <c r="H149" s="65">
        <f t="shared" si="17"/>
        <v>3712558</v>
      </c>
      <c r="I149" s="75"/>
    </row>
    <row r="150" spans="1:9" ht="47.25">
      <c r="A150" s="23"/>
      <c r="B150" s="53" t="s">
        <v>521</v>
      </c>
      <c r="C150" s="87" t="s">
        <v>875</v>
      </c>
      <c r="D150" s="87" t="s">
        <v>352</v>
      </c>
      <c r="E150" s="87" t="s">
        <v>517</v>
      </c>
      <c r="F150" s="87" t="s">
        <v>522</v>
      </c>
      <c r="G150" s="87"/>
      <c r="H150" s="65">
        <f t="shared" si="17"/>
        <v>3712558</v>
      </c>
      <c r="I150" s="75"/>
    </row>
    <row r="151" spans="1:9" ht="47.25">
      <c r="A151" s="23"/>
      <c r="B151" s="53" t="s">
        <v>523</v>
      </c>
      <c r="C151" s="87" t="s">
        <v>875</v>
      </c>
      <c r="D151" s="87" t="s">
        <v>352</v>
      </c>
      <c r="E151" s="87" t="s">
        <v>517</v>
      </c>
      <c r="F151" s="87" t="s">
        <v>524</v>
      </c>
      <c r="G151" s="87"/>
      <c r="H151" s="65">
        <f>H152+H153</f>
        <v>3712558</v>
      </c>
      <c r="I151" s="75"/>
    </row>
    <row r="152" spans="1:9" ht="31.5">
      <c r="A152" s="23"/>
      <c r="B152" s="88" t="s">
        <v>358</v>
      </c>
      <c r="C152" s="87" t="s">
        <v>875</v>
      </c>
      <c r="D152" s="87" t="s">
        <v>352</v>
      </c>
      <c r="E152" s="87" t="s">
        <v>517</v>
      </c>
      <c r="F152" s="87" t="s">
        <v>524</v>
      </c>
      <c r="G152" s="87" t="s">
        <v>359</v>
      </c>
      <c r="H152" s="65">
        <v>3554000</v>
      </c>
      <c r="I152" s="75"/>
    </row>
    <row r="153" spans="1:9" ht="15.75">
      <c r="A153" s="23"/>
      <c r="B153" s="53" t="s">
        <v>445</v>
      </c>
      <c r="C153" s="87" t="s">
        <v>875</v>
      </c>
      <c r="D153" s="87" t="s">
        <v>352</v>
      </c>
      <c r="E153" s="87" t="s">
        <v>517</v>
      </c>
      <c r="F153" s="87" t="s">
        <v>524</v>
      </c>
      <c r="G153" s="87" t="s">
        <v>446</v>
      </c>
      <c r="H153" s="65">
        <v>158558</v>
      </c>
      <c r="I153" s="75"/>
    </row>
    <row r="154" spans="1:9" ht="15.75">
      <c r="A154" s="23"/>
      <c r="B154" s="36" t="s">
        <v>525</v>
      </c>
      <c r="C154" s="83" t="s">
        <v>875</v>
      </c>
      <c r="D154" s="83" t="s">
        <v>363</v>
      </c>
      <c r="E154" s="83"/>
      <c r="F154" s="83"/>
      <c r="G154" s="83"/>
      <c r="H154" s="67">
        <f>H155+H163</f>
        <v>25550291.5</v>
      </c>
      <c r="I154" s="75"/>
    </row>
    <row r="155" spans="1:9" ht="15.75">
      <c r="A155" s="23"/>
      <c r="B155" s="36" t="s">
        <v>526</v>
      </c>
      <c r="C155" s="83" t="s">
        <v>875</v>
      </c>
      <c r="D155" s="83" t="s">
        <v>363</v>
      </c>
      <c r="E155" s="83" t="s">
        <v>527</v>
      </c>
      <c r="F155" s="83"/>
      <c r="G155" s="83"/>
      <c r="H155" s="67">
        <f aca="true" t="shared" si="18" ref="H155:H157">H156</f>
        <v>22783941.5</v>
      </c>
      <c r="I155" s="75"/>
    </row>
    <row r="156" spans="1:9" ht="63">
      <c r="A156" s="23"/>
      <c r="B156" s="36" t="s">
        <v>461</v>
      </c>
      <c r="C156" s="83" t="s">
        <v>875</v>
      </c>
      <c r="D156" s="83" t="s">
        <v>363</v>
      </c>
      <c r="E156" s="83" t="s">
        <v>528</v>
      </c>
      <c r="F156" s="83" t="s">
        <v>462</v>
      </c>
      <c r="G156" s="83"/>
      <c r="H156" s="67">
        <f t="shared" si="18"/>
        <v>22783941.5</v>
      </c>
      <c r="I156" s="75"/>
    </row>
    <row r="157" spans="1:9" ht="78.75">
      <c r="A157" s="23"/>
      <c r="B157" s="39" t="s">
        <v>529</v>
      </c>
      <c r="C157" s="87" t="s">
        <v>875</v>
      </c>
      <c r="D157" s="87" t="s">
        <v>363</v>
      </c>
      <c r="E157" s="87" t="s">
        <v>527</v>
      </c>
      <c r="F157" s="87" t="s">
        <v>530</v>
      </c>
      <c r="G157" s="87"/>
      <c r="H157" s="65">
        <f t="shared" si="18"/>
        <v>22783941.5</v>
      </c>
      <c r="I157" s="75"/>
    </row>
    <row r="158" spans="1:9" ht="31.5">
      <c r="A158" s="23"/>
      <c r="B158" s="39" t="s">
        <v>531</v>
      </c>
      <c r="C158" s="87" t="s">
        <v>875</v>
      </c>
      <c r="D158" s="87" t="s">
        <v>363</v>
      </c>
      <c r="E158" s="87" t="s">
        <v>527</v>
      </c>
      <c r="F158" s="87" t="s">
        <v>532</v>
      </c>
      <c r="G158" s="87"/>
      <c r="H158" s="65">
        <f>H159+H161</f>
        <v>22783941.5</v>
      </c>
      <c r="I158" s="75"/>
    </row>
    <row r="159" spans="1:9" ht="63">
      <c r="A159" s="23"/>
      <c r="B159" s="103" t="s">
        <v>533</v>
      </c>
      <c r="C159" s="87" t="s">
        <v>875</v>
      </c>
      <c r="D159" s="87" t="s">
        <v>363</v>
      </c>
      <c r="E159" s="87" t="s">
        <v>527</v>
      </c>
      <c r="F159" s="87" t="s">
        <v>534</v>
      </c>
      <c r="G159" s="87"/>
      <c r="H159" s="65">
        <f>H160</f>
        <v>3837551.5</v>
      </c>
      <c r="I159" s="75"/>
    </row>
    <row r="160" spans="1:9" ht="31.5">
      <c r="A160" s="23"/>
      <c r="B160" s="88" t="s">
        <v>358</v>
      </c>
      <c r="C160" s="87" t="s">
        <v>875</v>
      </c>
      <c r="D160" s="87" t="s">
        <v>363</v>
      </c>
      <c r="E160" s="87" t="s">
        <v>527</v>
      </c>
      <c r="F160" s="87" t="s">
        <v>534</v>
      </c>
      <c r="G160" s="87" t="s">
        <v>359</v>
      </c>
      <c r="H160" s="65">
        <v>3837551.5</v>
      </c>
      <c r="I160" s="75"/>
    </row>
    <row r="161" spans="1:9" ht="31.5">
      <c r="A161" s="23"/>
      <c r="B161" s="88" t="s">
        <v>535</v>
      </c>
      <c r="C161" s="87" t="s">
        <v>875</v>
      </c>
      <c r="D161" s="87" t="s">
        <v>363</v>
      </c>
      <c r="E161" s="87" t="s">
        <v>527</v>
      </c>
      <c r="F161" s="87" t="s">
        <v>536</v>
      </c>
      <c r="G161" s="87"/>
      <c r="H161" s="65">
        <f>H162</f>
        <v>18946390</v>
      </c>
      <c r="I161" s="75"/>
    </row>
    <row r="162" spans="1:9" ht="31.5">
      <c r="A162" s="23"/>
      <c r="B162" s="88" t="s">
        <v>358</v>
      </c>
      <c r="C162" s="87" t="s">
        <v>875</v>
      </c>
      <c r="D162" s="87" t="s">
        <v>363</v>
      </c>
      <c r="E162" s="87" t="s">
        <v>527</v>
      </c>
      <c r="F162" s="87" t="s">
        <v>536</v>
      </c>
      <c r="G162" s="87" t="s">
        <v>359</v>
      </c>
      <c r="H162" s="65">
        <v>18946390</v>
      </c>
      <c r="I162" s="75"/>
    </row>
    <row r="163" spans="1:9" ht="15.75">
      <c r="A163" s="23"/>
      <c r="B163" s="128" t="s">
        <v>537</v>
      </c>
      <c r="C163" s="83" t="s">
        <v>875</v>
      </c>
      <c r="D163" s="83" t="s">
        <v>363</v>
      </c>
      <c r="E163" s="83" t="s">
        <v>538</v>
      </c>
      <c r="F163" s="87"/>
      <c r="G163" s="87"/>
      <c r="H163" s="129">
        <f>H164+H169</f>
        <v>2766350</v>
      </c>
      <c r="I163" s="75"/>
    </row>
    <row r="164" spans="1:9" ht="47.25">
      <c r="A164" s="23"/>
      <c r="B164" s="36" t="s">
        <v>539</v>
      </c>
      <c r="C164" s="87" t="s">
        <v>875</v>
      </c>
      <c r="D164" s="102" t="s">
        <v>363</v>
      </c>
      <c r="E164" s="102" t="s">
        <v>538</v>
      </c>
      <c r="F164" s="102" t="s">
        <v>540</v>
      </c>
      <c r="G164" s="102"/>
      <c r="H164" s="130">
        <f aca="true" t="shared" si="19" ref="H164:H167">H165</f>
        <v>100000</v>
      </c>
      <c r="I164" s="75"/>
    </row>
    <row r="165" spans="1:9" ht="63">
      <c r="A165" s="23"/>
      <c r="B165" s="39" t="s">
        <v>541</v>
      </c>
      <c r="C165" s="87" t="s">
        <v>875</v>
      </c>
      <c r="D165" s="87" t="s">
        <v>363</v>
      </c>
      <c r="E165" s="87" t="s">
        <v>538</v>
      </c>
      <c r="F165" s="87" t="s">
        <v>542</v>
      </c>
      <c r="G165" s="83"/>
      <c r="H165" s="65">
        <f t="shared" si="19"/>
        <v>100000</v>
      </c>
      <c r="I165" s="75"/>
    </row>
    <row r="166" spans="1:9" ht="47.25">
      <c r="A166" s="23"/>
      <c r="B166" s="39" t="s">
        <v>543</v>
      </c>
      <c r="C166" s="87" t="s">
        <v>875</v>
      </c>
      <c r="D166" s="87" t="s">
        <v>363</v>
      </c>
      <c r="E166" s="87" t="s">
        <v>538</v>
      </c>
      <c r="F166" s="87" t="s">
        <v>544</v>
      </c>
      <c r="G166" s="83"/>
      <c r="H166" s="65">
        <f t="shared" si="19"/>
        <v>100000</v>
      </c>
      <c r="I166" s="75"/>
    </row>
    <row r="167" spans="1:9" ht="15.75">
      <c r="A167" s="23"/>
      <c r="B167" s="39" t="s">
        <v>545</v>
      </c>
      <c r="C167" s="87" t="s">
        <v>875</v>
      </c>
      <c r="D167" s="87" t="s">
        <v>363</v>
      </c>
      <c r="E167" s="87" t="s">
        <v>538</v>
      </c>
      <c r="F167" s="87" t="s">
        <v>546</v>
      </c>
      <c r="G167" s="83"/>
      <c r="H167" s="65">
        <f t="shared" si="19"/>
        <v>100000</v>
      </c>
      <c r="I167" s="75"/>
    </row>
    <row r="168" spans="1:9" ht="31.5">
      <c r="A168" s="23"/>
      <c r="B168" s="88" t="s">
        <v>358</v>
      </c>
      <c r="C168" s="87" t="s">
        <v>875</v>
      </c>
      <c r="D168" s="87" t="s">
        <v>363</v>
      </c>
      <c r="E168" s="87" t="s">
        <v>538</v>
      </c>
      <c r="F168" s="87" t="s">
        <v>546</v>
      </c>
      <c r="G168" s="87" t="s">
        <v>359</v>
      </c>
      <c r="H168" s="65">
        <v>100000</v>
      </c>
      <c r="I168" s="75"/>
    </row>
    <row r="169" spans="1:9" ht="47.25">
      <c r="A169" s="23"/>
      <c r="B169" s="90" t="s">
        <v>547</v>
      </c>
      <c r="C169" s="83" t="s">
        <v>875</v>
      </c>
      <c r="D169" s="83" t="s">
        <v>363</v>
      </c>
      <c r="E169" s="83" t="s">
        <v>538</v>
      </c>
      <c r="F169" s="83" t="s">
        <v>548</v>
      </c>
      <c r="G169" s="87"/>
      <c r="H169" s="67">
        <f aca="true" t="shared" si="20" ref="H169:H170">H170</f>
        <v>2666350</v>
      </c>
      <c r="I169" s="75"/>
    </row>
    <row r="170" spans="1:9" ht="94.5">
      <c r="A170" s="23"/>
      <c r="B170" s="104" t="s">
        <v>549</v>
      </c>
      <c r="C170" s="87" t="s">
        <v>875</v>
      </c>
      <c r="D170" s="87" t="s">
        <v>363</v>
      </c>
      <c r="E170" s="87" t="s">
        <v>538</v>
      </c>
      <c r="F170" s="87" t="s">
        <v>550</v>
      </c>
      <c r="G170" s="87"/>
      <c r="H170" s="65">
        <f t="shared" si="20"/>
        <v>2666350</v>
      </c>
      <c r="I170" s="75"/>
    </row>
    <row r="171" spans="1:9" ht="31.5">
      <c r="A171" s="23"/>
      <c r="B171" s="104" t="s">
        <v>551</v>
      </c>
      <c r="C171" s="87" t="s">
        <v>875</v>
      </c>
      <c r="D171" s="87" t="s">
        <v>363</v>
      </c>
      <c r="E171" s="87" t="s">
        <v>538</v>
      </c>
      <c r="F171" s="87" t="s">
        <v>552</v>
      </c>
      <c r="G171" s="87"/>
      <c r="H171" s="65">
        <f>H172+H174+H176</f>
        <v>2666350</v>
      </c>
      <c r="I171" s="75"/>
    </row>
    <row r="172" spans="1:9" ht="47.25">
      <c r="A172" s="23"/>
      <c r="B172" s="88" t="s">
        <v>553</v>
      </c>
      <c r="C172" s="87" t="s">
        <v>875</v>
      </c>
      <c r="D172" s="87" t="s">
        <v>363</v>
      </c>
      <c r="E172" s="87" t="s">
        <v>538</v>
      </c>
      <c r="F172" s="87" t="s">
        <v>554</v>
      </c>
      <c r="G172" s="87"/>
      <c r="H172" s="65">
        <f>H173</f>
        <v>1516445</v>
      </c>
      <c r="I172" s="75"/>
    </row>
    <row r="173" spans="1:9" ht="31.5">
      <c r="A173" s="23"/>
      <c r="B173" s="88" t="s">
        <v>358</v>
      </c>
      <c r="C173" s="87" t="s">
        <v>875</v>
      </c>
      <c r="D173" s="87" t="s">
        <v>363</v>
      </c>
      <c r="E173" s="87" t="s">
        <v>538</v>
      </c>
      <c r="F173" s="87" t="s">
        <v>554</v>
      </c>
      <c r="G173" s="87" t="s">
        <v>359</v>
      </c>
      <c r="H173" s="65">
        <v>1516445</v>
      </c>
      <c r="I173" s="75"/>
    </row>
    <row r="174" spans="1:9" ht="63">
      <c r="A174" s="23"/>
      <c r="B174" s="88" t="s">
        <v>555</v>
      </c>
      <c r="C174" s="87" t="s">
        <v>875</v>
      </c>
      <c r="D174" s="87" t="s">
        <v>363</v>
      </c>
      <c r="E174" s="87" t="s">
        <v>538</v>
      </c>
      <c r="F174" s="87" t="s">
        <v>556</v>
      </c>
      <c r="G174" s="87"/>
      <c r="H174" s="65">
        <f>H175</f>
        <v>649905</v>
      </c>
      <c r="I174" s="75"/>
    </row>
    <row r="175" spans="1:9" ht="31.5">
      <c r="A175" s="23"/>
      <c r="B175" s="88" t="s">
        <v>358</v>
      </c>
      <c r="C175" s="87" t="s">
        <v>875</v>
      </c>
      <c r="D175" s="87" t="s">
        <v>363</v>
      </c>
      <c r="E175" s="87" t="s">
        <v>538</v>
      </c>
      <c r="F175" s="87" t="s">
        <v>556</v>
      </c>
      <c r="G175" s="87" t="s">
        <v>359</v>
      </c>
      <c r="H175" s="65">
        <v>649905</v>
      </c>
      <c r="I175" s="75"/>
    </row>
    <row r="176" spans="1:9" ht="31.5">
      <c r="A176" s="23"/>
      <c r="B176" s="88" t="s">
        <v>557</v>
      </c>
      <c r="C176" s="87" t="s">
        <v>875</v>
      </c>
      <c r="D176" s="87" t="s">
        <v>363</v>
      </c>
      <c r="E176" s="87" t="s">
        <v>538</v>
      </c>
      <c r="F176" s="87" t="s">
        <v>558</v>
      </c>
      <c r="G176" s="87"/>
      <c r="H176" s="65">
        <f>H177</f>
        <v>500000</v>
      </c>
      <c r="I176" s="75"/>
    </row>
    <row r="177" spans="1:9" ht="31.5">
      <c r="A177" s="23"/>
      <c r="B177" s="88" t="s">
        <v>358</v>
      </c>
      <c r="C177" s="87" t="s">
        <v>875</v>
      </c>
      <c r="D177" s="87" t="s">
        <v>363</v>
      </c>
      <c r="E177" s="87" t="s">
        <v>538</v>
      </c>
      <c r="F177" s="87" t="s">
        <v>558</v>
      </c>
      <c r="G177" s="87" t="s">
        <v>359</v>
      </c>
      <c r="H177" s="65">
        <v>500000</v>
      </c>
      <c r="I177" s="75"/>
    </row>
    <row r="178" spans="1:9" ht="15.75">
      <c r="A178" s="23"/>
      <c r="B178" s="90" t="s">
        <v>559</v>
      </c>
      <c r="C178" s="83" t="s">
        <v>875</v>
      </c>
      <c r="D178" s="83" t="s">
        <v>560</v>
      </c>
      <c r="E178" s="87"/>
      <c r="F178" s="87"/>
      <c r="G178" s="87"/>
      <c r="H178" s="67">
        <f>H183+H208+H179</f>
        <v>15071800.61</v>
      </c>
      <c r="I178" s="75"/>
    </row>
    <row r="179" spans="1:9" ht="15.75">
      <c r="A179" s="23"/>
      <c r="B179" s="90" t="s">
        <v>561</v>
      </c>
      <c r="C179" s="83" t="s">
        <v>875</v>
      </c>
      <c r="D179" s="83" t="s">
        <v>560</v>
      </c>
      <c r="E179" s="87" t="s">
        <v>340</v>
      </c>
      <c r="F179" s="87"/>
      <c r="G179" s="87"/>
      <c r="H179" s="67">
        <f aca="true" t="shared" si="21" ref="H179:H181">H180</f>
        <v>2000000</v>
      </c>
      <c r="I179" s="75"/>
    </row>
    <row r="180" spans="1:9" ht="31.5">
      <c r="A180" s="23"/>
      <c r="B180" s="88" t="s">
        <v>503</v>
      </c>
      <c r="C180" s="87" t="s">
        <v>875</v>
      </c>
      <c r="D180" s="83" t="s">
        <v>560</v>
      </c>
      <c r="E180" s="87" t="s">
        <v>340</v>
      </c>
      <c r="F180" s="87" t="s">
        <v>505</v>
      </c>
      <c r="G180" s="87"/>
      <c r="H180" s="67">
        <f t="shared" si="21"/>
        <v>2000000</v>
      </c>
      <c r="I180" s="75"/>
    </row>
    <row r="181" spans="1:9" ht="31.5">
      <c r="A181" s="23"/>
      <c r="B181" s="88" t="s">
        <v>510</v>
      </c>
      <c r="C181" s="87" t="s">
        <v>875</v>
      </c>
      <c r="D181" s="83" t="s">
        <v>560</v>
      </c>
      <c r="E181" s="87" t="s">
        <v>340</v>
      </c>
      <c r="F181" s="87" t="s">
        <v>512</v>
      </c>
      <c r="G181" s="87"/>
      <c r="H181" s="67">
        <f t="shared" si="21"/>
        <v>2000000</v>
      </c>
      <c r="I181" s="75"/>
    </row>
    <row r="182" spans="1:9" ht="31.5">
      <c r="A182" s="23"/>
      <c r="B182" s="88" t="s">
        <v>562</v>
      </c>
      <c r="C182" s="87" t="s">
        <v>875</v>
      </c>
      <c r="D182" s="83" t="s">
        <v>560</v>
      </c>
      <c r="E182" s="87" t="s">
        <v>340</v>
      </c>
      <c r="F182" s="87" t="s">
        <v>512</v>
      </c>
      <c r="G182" s="87" t="s">
        <v>563</v>
      </c>
      <c r="H182" s="67">
        <v>2000000</v>
      </c>
      <c r="I182" s="75"/>
    </row>
    <row r="183" spans="1:9" ht="15.75">
      <c r="A183" s="23"/>
      <c r="B183" s="90" t="s">
        <v>564</v>
      </c>
      <c r="C183" s="83" t="s">
        <v>875</v>
      </c>
      <c r="D183" s="83" t="s">
        <v>560</v>
      </c>
      <c r="E183" s="83" t="s">
        <v>342</v>
      </c>
      <c r="F183" s="83"/>
      <c r="G183" s="83"/>
      <c r="H183" s="67">
        <f>H184+H202+H197</f>
        <v>11725820.75</v>
      </c>
      <c r="I183" s="75"/>
    </row>
    <row r="184" spans="1:9" ht="31.5">
      <c r="A184" s="23"/>
      <c r="B184" s="90" t="s">
        <v>565</v>
      </c>
      <c r="C184" s="83" t="s">
        <v>875</v>
      </c>
      <c r="D184" s="83" t="s">
        <v>560</v>
      </c>
      <c r="E184" s="83" t="s">
        <v>342</v>
      </c>
      <c r="F184" s="83" t="s">
        <v>566</v>
      </c>
      <c r="G184" s="83"/>
      <c r="H184" s="67">
        <f>H185+H193</f>
        <v>10844348.95</v>
      </c>
      <c r="I184" s="75"/>
    </row>
    <row r="185" spans="1:9" ht="47.25">
      <c r="A185" s="23"/>
      <c r="B185" s="88" t="s">
        <v>567</v>
      </c>
      <c r="C185" s="87" t="s">
        <v>875</v>
      </c>
      <c r="D185" s="87" t="s">
        <v>560</v>
      </c>
      <c r="E185" s="87" t="s">
        <v>342</v>
      </c>
      <c r="F185" s="87" t="s">
        <v>568</v>
      </c>
      <c r="G185" s="87"/>
      <c r="H185" s="65">
        <f>H186</f>
        <v>10583770.17</v>
      </c>
      <c r="I185" s="75"/>
    </row>
    <row r="186" spans="1:9" ht="47.25">
      <c r="A186" s="23"/>
      <c r="B186" s="88" t="s">
        <v>569</v>
      </c>
      <c r="C186" s="87" t="s">
        <v>875</v>
      </c>
      <c r="D186" s="87" t="s">
        <v>560</v>
      </c>
      <c r="E186" s="87" t="s">
        <v>342</v>
      </c>
      <c r="F186" s="87" t="s">
        <v>570</v>
      </c>
      <c r="G186" s="87"/>
      <c r="H186" s="65">
        <f>H191+H189+H187</f>
        <v>10583770.17</v>
      </c>
      <c r="I186" s="75"/>
    </row>
    <row r="187" spans="1:9" ht="47.25">
      <c r="A187" s="23"/>
      <c r="B187" s="88" t="s">
        <v>571</v>
      </c>
      <c r="C187" s="87" t="s">
        <v>875</v>
      </c>
      <c r="D187" s="87" t="s">
        <v>560</v>
      </c>
      <c r="E187" s="87" t="s">
        <v>342</v>
      </c>
      <c r="F187" s="87" t="s">
        <v>572</v>
      </c>
      <c r="G187" s="87"/>
      <c r="H187" s="65">
        <f>H188</f>
        <v>8094369</v>
      </c>
      <c r="I187" s="75"/>
    </row>
    <row r="188" spans="1:9" ht="31.5">
      <c r="A188" s="23"/>
      <c r="B188" s="88" t="s">
        <v>562</v>
      </c>
      <c r="C188" s="87" t="s">
        <v>875</v>
      </c>
      <c r="D188" s="87" t="s">
        <v>560</v>
      </c>
      <c r="E188" s="87" t="s">
        <v>342</v>
      </c>
      <c r="F188" s="87" t="s">
        <v>572</v>
      </c>
      <c r="G188" s="87" t="s">
        <v>563</v>
      </c>
      <c r="H188" s="65">
        <v>8094369</v>
      </c>
      <c r="I188" s="75"/>
    </row>
    <row r="189" spans="1:9" ht="47.25">
      <c r="A189" s="23"/>
      <c r="B189" s="88" t="s">
        <v>571</v>
      </c>
      <c r="C189" s="87" t="s">
        <v>875</v>
      </c>
      <c r="D189" s="87" t="s">
        <v>560</v>
      </c>
      <c r="E189" s="87" t="s">
        <v>342</v>
      </c>
      <c r="F189" s="87" t="s">
        <v>573</v>
      </c>
      <c r="G189" s="87"/>
      <c r="H189" s="65">
        <f>H190</f>
        <v>442912</v>
      </c>
      <c r="I189" s="75"/>
    </row>
    <row r="190" spans="1:9" ht="31.5">
      <c r="A190" s="23"/>
      <c r="B190" s="88" t="s">
        <v>562</v>
      </c>
      <c r="C190" s="87" t="s">
        <v>875</v>
      </c>
      <c r="D190" s="87" t="s">
        <v>560</v>
      </c>
      <c r="E190" s="87" t="s">
        <v>342</v>
      </c>
      <c r="F190" s="87" t="s">
        <v>573</v>
      </c>
      <c r="G190" s="87" t="s">
        <v>563</v>
      </c>
      <c r="H190" s="65">
        <v>442912</v>
      </c>
      <c r="I190" s="75"/>
    </row>
    <row r="191" spans="1:9" ht="31.5">
      <c r="A191" s="23"/>
      <c r="B191" s="88" t="s">
        <v>574</v>
      </c>
      <c r="C191" s="87" t="s">
        <v>875</v>
      </c>
      <c r="D191" s="87" t="s">
        <v>560</v>
      </c>
      <c r="E191" s="87" t="s">
        <v>342</v>
      </c>
      <c r="F191" s="87" t="s">
        <v>575</v>
      </c>
      <c r="G191" s="87"/>
      <c r="H191" s="65">
        <f>H192</f>
        <v>2046489.17</v>
      </c>
      <c r="I191" s="75"/>
    </row>
    <row r="192" spans="1:9" ht="31.5">
      <c r="A192" s="23"/>
      <c r="B192" s="88" t="s">
        <v>358</v>
      </c>
      <c r="C192" s="87" t="s">
        <v>875</v>
      </c>
      <c r="D192" s="87" t="s">
        <v>576</v>
      </c>
      <c r="E192" s="87" t="s">
        <v>342</v>
      </c>
      <c r="F192" s="87" t="s">
        <v>575</v>
      </c>
      <c r="G192" s="87" t="s">
        <v>359</v>
      </c>
      <c r="H192" s="65">
        <v>2046489.17</v>
      </c>
      <c r="I192" s="75"/>
    </row>
    <row r="193" spans="1:9" ht="63">
      <c r="A193" s="23"/>
      <c r="B193" s="88" t="s">
        <v>577</v>
      </c>
      <c r="C193" s="87" t="s">
        <v>875</v>
      </c>
      <c r="D193" s="87" t="s">
        <v>560</v>
      </c>
      <c r="E193" s="87" t="s">
        <v>342</v>
      </c>
      <c r="F193" s="89" t="s">
        <v>578</v>
      </c>
      <c r="G193" s="87"/>
      <c r="H193" s="65">
        <f aca="true" t="shared" si="22" ref="H193:H195">H194</f>
        <v>260578.78</v>
      </c>
      <c r="I193" s="75"/>
    </row>
    <row r="194" spans="1:9" ht="47.25">
      <c r="A194" s="23"/>
      <c r="B194" s="88" t="s">
        <v>579</v>
      </c>
      <c r="C194" s="87" t="s">
        <v>875</v>
      </c>
      <c r="D194" s="87" t="s">
        <v>560</v>
      </c>
      <c r="E194" s="87" t="s">
        <v>342</v>
      </c>
      <c r="F194" s="89" t="s">
        <v>580</v>
      </c>
      <c r="G194" s="87"/>
      <c r="H194" s="65">
        <f t="shared" si="22"/>
        <v>260578.78</v>
      </c>
      <c r="I194" s="75"/>
    </row>
    <row r="195" spans="1:9" ht="15.75">
      <c r="A195" s="23"/>
      <c r="B195" s="88" t="s">
        <v>581</v>
      </c>
      <c r="C195" s="87" t="s">
        <v>875</v>
      </c>
      <c r="D195" s="87" t="s">
        <v>560</v>
      </c>
      <c r="E195" s="87" t="s">
        <v>342</v>
      </c>
      <c r="F195" s="89" t="s">
        <v>582</v>
      </c>
      <c r="G195" s="87"/>
      <c r="H195" s="65">
        <f t="shared" si="22"/>
        <v>260578.78</v>
      </c>
      <c r="I195" s="75"/>
    </row>
    <row r="196" spans="1:9" ht="31.5">
      <c r="A196" s="23"/>
      <c r="B196" s="88" t="s">
        <v>358</v>
      </c>
      <c r="C196" s="87" t="s">
        <v>875</v>
      </c>
      <c r="D196" s="87" t="s">
        <v>560</v>
      </c>
      <c r="E196" s="87" t="s">
        <v>342</v>
      </c>
      <c r="F196" s="89" t="s">
        <v>582</v>
      </c>
      <c r="G196" s="87" t="s">
        <v>359</v>
      </c>
      <c r="H196" s="65">
        <v>260578.78</v>
      </c>
      <c r="I196" s="75"/>
    </row>
    <row r="197" spans="1:9" ht="47.25">
      <c r="A197" s="23"/>
      <c r="B197" s="90" t="s">
        <v>547</v>
      </c>
      <c r="C197" s="87" t="s">
        <v>875</v>
      </c>
      <c r="D197" s="87" t="s">
        <v>560</v>
      </c>
      <c r="E197" s="87" t="s">
        <v>342</v>
      </c>
      <c r="F197" s="89" t="s">
        <v>548</v>
      </c>
      <c r="G197" s="87"/>
      <c r="H197" s="65">
        <f aca="true" t="shared" si="23" ref="H197:H200">H198</f>
        <v>100497</v>
      </c>
      <c r="I197" s="75"/>
    </row>
    <row r="198" spans="1:9" ht="78.75">
      <c r="A198" s="23"/>
      <c r="B198" s="88" t="s">
        <v>583</v>
      </c>
      <c r="C198" s="87" t="s">
        <v>875</v>
      </c>
      <c r="D198" s="87" t="s">
        <v>560</v>
      </c>
      <c r="E198" s="87" t="s">
        <v>342</v>
      </c>
      <c r="F198" s="89" t="s">
        <v>584</v>
      </c>
      <c r="G198" s="87"/>
      <c r="H198" s="65">
        <f t="shared" si="23"/>
        <v>100497</v>
      </c>
      <c r="I198" s="75"/>
    </row>
    <row r="199" spans="1:9" ht="63">
      <c r="A199" s="23"/>
      <c r="B199" s="88" t="s">
        <v>585</v>
      </c>
      <c r="C199" s="87" t="s">
        <v>875</v>
      </c>
      <c r="D199" s="87" t="s">
        <v>560</v>
      </c>
      <c r="E199" s="87" t="s">
        <v>342</v>
      </c>
      <c r="F199" s="89" t="s">
        <v>586</v>
      </c>
      <c r="G199" s="87"/>
      <c r="H199" s="65">
        <f t="shared" si="23"/>
        <v>100497</v>
      </c>
      <c r="I199" s="75"/>
    </row>
    <row r="200" spans="1:9" ht="15.75">
      <c r="A200" s="23"/>
      <c r="B200" s="88" t="s">
        <v>587</v>
      </c>
      <c r="C200" s="87" t="s">
        <v>875</v>
      </c>
      <c r="D200" s="87" t="s">
        <v>560</v>
      </c>
      <c r="E200" s="87" t="s">
        <v>342</v>
      </c>
      <c r="F200" s="89" t="s">
        <v>588</v>
      </c>
      <c r="G200" s="87"/>
      <c r="H200" s="65">
        <f t="shared" si="23"/>
        <v>100497</v>
      </c>
      <c r="I200" s="75"/>
    </row>
    <row r="201" spans="1:9" ht="31.5">
      <c r="A201" s="23"/>
      <c r="B201" s="88" t="s">
        <v>358</v>
      </c>
      <c r="C201" s="87" t="s">
        <v>875</v>
      </c>
      <c r="D201" s="87" t="s">
        <v>560</v>
      </c>
      <c r="E201" s="87" t="s">
        <v>342</v>
      </c>
      <c r="F201" s="89" t="s">
        <v>588</v>
      </c>
      <c r="G201" s="87" t="s">
        <v>359</v>
      </c>
      <c r="H201" s="65">
        <v>100497</v>
      </c>
      <c r="I201" s="75"/>
    </row>
    <row r="202" spans="1:9" ht="47.25">
      <c r="A202" s="23"/>
      <c r="B202" s="90" t="s">
        <v>589</v>
      </c>
      <c r="C202" s="83" t="s">
        <v>875</v>
      </c>
      <c r="D202" s="83" t="s">
        <v>560</v>
      </c>
      <c r="E202" s="83" t="s">
        <v>342</v>
      </c>
      <c r="F202" s="83" t="s">
        <v>590</v>
      </c>
      <c r="G202" s="83"/>
      <c r="H202" s="67">
        <f aca="true" t="shared" si="24" ref="H202:H204">H203</f>
        <v>780974.8</v>
      </c>
      <c r="I202" s="75"/>
    </row>
    <row r="203" spans="1:9" ht="63">
      <c r="A203" s="23"/>
      <c r="B203" s="88" t="s">
        <v>591</v>
      </c>
      <c r="C203" s="87" t="s">
        <v>875</v>
      </c>
      <c r="D203" s="87" t="s">
        <v>560</v>
      </c>
      <c r="E203" s="87" t="s">
        <v>342</v>
      </c>
      <c r="F203" s="87" t="s">
        <v>592</v>
      </c>
      <c r="G203" s="87"/>
      <c r="H203" s="65">
        <f t="shared" si="24"/>
        <v>780974.8</v>
      </c>
      <c r="I203" s="75"/>
    </row>
    <row r="204" spans="1:9" ht="31.5">
      <c r="A204" s="23"/>
      <c r="B204" s="88" t="s">
        <v>593</v>
      </c>
      <c r="C204" s="87" t="s">
        <v>875</v>
      </c>
      <c r="D204" s="87" t="s">
        <v>560</v>
      </c>
      <c r="E204" s="87" t="s">
        <v>342</v>
      </c>
      <c r="F204" s="87" t="s">
        <v>594</v>
      </c>
      <c r="G204" s="87"/>
      <c r="H204" s="65">
        <f t="shared" si="24"/>
        <v>780974.8</v>
      </c>
      <c r="I204" s="75"/>
    </row>
    <row r="205" spans="1:9" ht="15.75">
      <c r="A205" s="23"/>
      <c r="B205" s="88" t="s">
        <v>879</v>
      </c>
      <c r="C205" s="87" t="s">
        <v>875</v>
      </c>
      <c r="D205" s="87" t="s">
        <v>560</v>
      </c>
      <c r="E205" s="87" t="s">
        <v>342</v>
      </c>
      <c r="F205" s="87" t="s">
        <v>596</v>
      </c>
      <c r="G205" s="87"/>
      <c r="H205" s="65">
        <f>H207+H206</f>
        <v>780974.8</v>
      </c>
      <c r="I205" s="75"/>
    </row>
    <row r="206" spans="1:9" ht="31.5">
      <c r="A206" s="23"/>
      <c r="B206" s="88" t="s">
        <v>358</v>
      </c>
      <c r="C206" s="87" t="s">
        <v>875</v>
      </c>
      <c r="D206" s="87" t="s">
        <v>560</v>
      </c>
      <c r="E206" s="87" t="s">
        <v>342</v>
      </c>
      <c r="F206" s="87" t="s">
        <v>596</v>
      </c>
      <c r="G206" s="87" t="s">
        <v>359</v>
      </c>
      <c r="H206" s="65">
        <v>761689.8</v>
      </c>
      <c r="I206" s="75"/>
    </row>
    <row r="207" spans="1:9" ht="31.5">
      <c r="A207" s="23"/>
      <c r="B207" s="88" t="s">
        <v>562</v>
      </c>
      <c r="C207" s="87" t="s">
        <v>875</v>
      </c>
      <c r="D207" s="87" t="s">
        <v>560</v>
      </c>
      <c r="E207" s="87" t="s">
        <v>342</v>
      </c>
      <c r="F207" s="87" t="s">
        <v>596</v>
      </c>
      <c r="G207" s="87" t="s">
        <v>563</v>
      </c>
      <c r="H207" s="65">
        <v>19285</v>
      </c>
      <c r="I207" s="75"/>
    </row>
    <row r="208" spans="1:9" ht="15.75">
      <c r="A208" s="23"/>
      <c r="B208" s="90" t="s">
        <v>597</v>
      </c>
      <c r="C208" s="83" t="s">
        <v>875</v>
      </c>
      <c r="D208" s="83" t="s">
        <v>560</v>
      </c>
      <c r="E208" s="83" t="s">
        <v>352</v>
      </c>
      <c r="F208" s="83"/>
      <c r="G208" s="83"/>
      <c r="H208" s="67">
        <f aca="true" t="shared" si="25" ref="H208:H212">H209</f>
        <v>1345979.86</v>
      </c>
      <c r="I208" s="75"/>
    </row>
    <row r="209" spans="1:9" ht="47.25">
      <c r="A209" s="23"/>
      <c r="B209" s="90" t="s">
        <v>547</v>
      </c>
      <c r="C209" s="83" t="s">
        <v>875</v>
      </c>
      <c r="D209" s="83" t="s">
        <v>560</v>
      </c>
      <c r="E209" s="83" t="s">
        <v>352</v>
      </c>
      <c r="F209" s="83" t="s">
        <v>548</v>
      </c>
      <c r="G209" s="83"/>
      <c r="H209" s="67">
        <f t="shared" si="25"/>
        <v>1345979.86</v>
      </c>
      <c r="I209" s="75"/>
    </row>
    <row r="210" spans="1:9" ht="78.75">
      <c r="A210" s="23"/>
      <c r="B210" s="88" t="s">
        <v>583</v>
      </c>
      <c r="C210" s="87" t="s">
        <v>875</v>
      </c>
      <c r="D210" s="87" t="s">
        <v>560</v>
      </c>
      <c r="E210" s="87" t="s">
        <v>352</v>
      </c>
      <c r="F210" s="87" t="s">
        <v>584</v>
      </c>
      <c r="G210" s="87"/>
      <c r="H210" s="65">
        <f t="shared" si="25"/>
        <v>1345979.86</v>
      </c>
      <c r="I210" s="75"/>
    </row>
    <row r="211" spans="1:9" ht="63">
      <c r="A211" s="23"/>
      <c r="B211" s="88" t="s">
        <v>585</v>
      </c>
      <c r="C211" s="87" t="s">
        <v>875</v>
      </c>
      <c r="D211" s="87" t="s">
        <v>560</v>
      </c>
      <c r="E211" s="87" t="s">
        <v>352</v>
      </c>
      <c r="F211" s="87" t="s">
        <v>586</v>
      </c>
      <c r="G211" s="87"/>
      <c r="H211" s="65">
        <f t="shared" si="25"/>
        <v>1345979.86</v>
      </c>
      <c r="I211" s="75"/>
    </row>
    <row r="212" spans="1:9" ht="15.75">
      <c r="A212" s="23"/>
      <c r="B212" s="88" t="s">
        <v>587</v>
      </c>
      <c r="C212" s="87" t="s">
        <v>875</v>
      </c>
      <c r="D212" s="87" t="s">
        <v>560</v>
      </c>
      <c r="E212" s="87" t="s">
        <v>352</v>
      </c>
      <c r="F212" s="87" t="s">
        <v>598</v>
      </c>
      <c r="G212" s="87"/>
      <c r="H212" s="65">
        <f t="shared" si="25"/>
        <v>1345979.86</v>
      </c>
      <c r="I212" s="75"/>
    </row>
    <row r="213" spans="1:9" ht="31.5">
      <c r="A213" s="23"/>
      <c r="B213" s="88" t="s">
        <v>358</v>
      </c>
      <c r="C213" s="87" t="s">
        <v>875</v>
      </c>
      <c r="D213" s="87" t="s">
        <v>576</v>
      </c>
      <c r="E213" s="87" t="s">
        <v>352</v>
      </c>
      <c r="F213" s="87" t="s">
        <v>598</v>
      </c>
      <c r="G213" s="87" t="s">
        <v>359</v>
      </c>
      <c r="H213" s="65">
        <v>1345979.86</v>
      </c>
      <c r="I213" s="75"/>
    </row>
    <row r="214" spans="1:9" ht="15.75">
      <c r="A214" s="23"/>
      <c r="B214" s="90" t="s">
        <v>740</v>
      </c>
      <c r="C214" s="83" t="s">
        <v>875</v>
      </c>
      <c r="D214" s="83" t="s">
        <v>741</v>
      </c>
      <c r="E214" s="87"/>
      <c r="F214" s="87"/>
      <c r="G214" s="87"/>
      <c r="H214" s="67">
        <f aca="true" t="shared" si="26" ref="H214:H217">H215</f>
        <v>32292780</v>
      </c>
      <c r="I214" s="75"/>
    </row>
    <row r="215" spans="1:9" ht="15.75">
      <c r="A215" s="23"/>
      <c r="B215" s="52" t="s">
        <v>742</v>
      </c>
      <c r="C215" s="83" t="s">
        <v>875</v>
      </c>
      <c r="D215" s="83" t="s">
        <v>741</v>
      </c>
      <c r="E215" s="83" t="s">
        <v>340</v>
      </c>
      <c r="F215" s="29"/>
      <c r="G215" s="83"/>
      <c r="H215" s="67">
        <f t="shared" si="26"/>
        <v>32292780</v>
      </c>
      <c r="I215" s="75"/>
    </row>
    <row r="216" spans="1:9" ht="47.25">
      <c r="A216" s="23"/>
      <c r="B216" s="90" t="s">
        <v>589</v>
      </c>
      <c r="C216" s="83" t="s">
        <v>875</v>
      </c>
      <c r="D216" s="83" t="s">
        <v>741</v>
      </c>
      <c r="E216" s="83" t="s">
        <v>340</v>
      </c>
      <c r="F216" s="83" t="s">
        <v>590</v>
      </c>
      <c r="G216" s="83"/>
      <c r="H216" s="67">
        <f t="shared" si="26"/>
        <v>32292780</v>
      </c>
      <c r="I216" s="75"/>
    </row>
    <row r="217" spans="1:9" ht="63">
      <c r="A217" s="23"/>
      <c r="B217" s="88" t="s">
        <v>591</v>
      </c>
      <c r="C217" s="87" t="s">
        <v>875</v>
      </c>
      <c r="D217" s="87" t="s">
        <v>741</v>
      </c>
      <c r="E217" s="87" t="s">
        <v>340</v>
      </c>
      <c r="F217" s="87" t="s">
        <v>592</v>
      </c>
      <c r="G217" s="87"/>
      <c r="H217" s="65">
        <f t="shared" si="26"/>
        <v>32292780</v>
      </c>
      <c r="I217" s="75"/>
    </row>
    <row r="218" spans="1:9" ht="31.5">
      <c r="A218" s="23"/>
      <c r="B218" s="88" t="s">
        <v>593</v>
      </c>
      <c r="C218" s="87" t="s">
        <v>875</v>
      </c>
      <c r="D218" s="87" t="s">
        <v>741</v>
      </c>
      <c r="E218" s="87" t="s">
        <v>511</v>
      </c>
      <c r="F218" s="87" t="s">
        <v>594</v>
      </c>
      <c r="G218" s="87"/>
      <c r="H218" s="65">
        <f>H219+H225+H222</f>
        <v>32292780</v>
      </c>
      <c r="I218" s="75"/>
    </row>
    <row r="219" spans="1:9" ht="47.25">
      <c r="A219" s="23"/>
      <c r="B219" s="39" t="s">
        <v>743</v>
      </c>
      <c r="C219" s="87" t="s">
        <v>875</v>
      </c>
      <c r="D219" s="87" t="s">
        <v>741</v>
      </c>
      <c r="E219" s="87" t="s">
        <v>511</v>
      </c>
      <c r="F219" s="87" t="s">
        <v>744</v>
      </c>
      <c r="G219" s="87"/>
      <c r="H219" s="65">
        <f>H220+H221</f>
        <v>28482490</v>
      </c>
      <c r="I219" s="75"/>
    </row>
    <row r="220" spans="1:9" ht="31.5">
      <c r="A220" s="23"/>
      <c r="B220" s="88" t="s">
        <v>562</v>
      </c>
      <c r="C220" s="87" t="s">
        <v>875</v>
      </c>
      <c r="D220" s="87" t="s">
        <v>741</v>
      </c>
      <c r="E220" s="87" t="s">
        <v>511</v>
      </c>
      <c r="F220" s="87" t="s">
        <v>744</v>
      </c>
      <c r="G220" s="87" t="s">
        <v>563</v>
      </c>
      <c r="H220" s="65">
        <v>17875640.13</v>
      </c>
      <c r="I220" s="75"/>
    </row>
    <row r="221" spans="1:9" ht="31.5">
      <c r="A221" s="23"/>
      <c r="B221" s="53" t="s">
        <v>447</v>
      </c>
      <c r="C221" s="87" t="s">
        <v>875</v>
      </c>
      <c r="D221" s="87" t="s">
        <v>741</v>
      </c>
      <c r="E221" s="87" t="s">
        <v>511</v>
      </c>
      <c r="F221" s="87" t="s">
        <v>744</v>
      </c>
      <c r="G221" s="87" t="s">
        <v>448</v>
      </c>
      <c r="H221" s="65">
        <v>10606849.87</v>
      </c>
      <c r="I221" s="75"/>
    </row>
    <row r="222" spans="1:9" ht="31.5">
      <c r="A222" s="23"/>
      <c r="B222" s="88" t="s">
        <v>745</v>
      </c>
      <c r="C222" s="87" t="s">
        <v>875</v>
      </c>
      <c r="D222" s="87" t="s">
        <v>741</v>
      </c>
      <c r="E222" s="87" t="s">
        <v>511</v>
      </c>
      <c r="F222" s="87" t="s">
        <v>746</v>
      </c>
      <c r="G222" s="87"/>
      <c r="H222" s="65">
        <f>H223+H224</f>
        <v>3164720</v>
      </c>
      <c r="I222" s="75"/>
    </row>
    <row r="223" spans="1:9" ht="31.5">
      <c r="A223" s="23"/>
      <c r="B223" s="88" t="s">
        <v>562</v>
      </c>
      <c r="C223" s="87" t="s">
        <v>875</v>
      </c>
      <c r="D223" s="87" t="s">
        <v>741</v>
      </c>
      <c r="E223" s="87" t="s">
        <v>511</v>
      </c>
      <c r="F223" s="87" t="s">
        <v>746</v>
      </c>
      <c r="G223" s="87" t="s">
        <v>563</v>
      </c>
      <c r="H223" s="65">
        <v>1770895.85</v>
      </c>
      <c r="I223" s="75"/>
    </row>
    <row r="224" spans="1:9" ht="31.5">
      <c r="A224" s="23"/>
      <c r="B224" s="53" t="s">
        <v>447</v>
      </c>
      <c r="C224" s="87" t="s">
        <v>875</v>
      </c>
      <c r="D224" s="87" t="s">
        <v>741</v>
      </c>
      <c r="E224" s="87" t="s">
        <v>511</v>
      </c>
      <c r="F224" s="87" t="s">
        <v>746</v>
      </c>
      <c r="G224" s="87" t="s">
        <v>448</v>
      </c>
      <c r="H224" s="65">
        <v>1393824.15</v>
      </c>
      <c r="I224" s="75"/>
    </row>
    <row r="225" spans="1:9" ht="31.5">
      <c r="A225" s="23"/>
      <c r="B225" s="88" t="s">
        <v>595</v>
      </c>
      <c r="C225" s="87" t="s">
        <v>875</v>
      </c>
      <c r="D225" s="87" t="s">
        <v>741</v>
      </c>
      <c r="E225" s="87" t="s">
        <v>511</v>
      </c>
      <c r="F225" s="87" t="s">
        <v>747</v>
      </c>
      <c r="G225" s="87"/>
      <c r="H225" s="65">
        <f>H226</f>
        <v>645570</v>
      </c>
      <c r="I225" s="75"/>
    </row>
    <row r="226" spans="1:9" ht="31.5">
      <c r="A226" s="23"/>
      <c r="B226" s="53" t="s">
        <v>447</v>
      </c>
      <c r="C226" s="87" t="s">
        <v>875</v>
      </c>
      <c r="D226" s="87" t="s">
        <v>741</v>
      </c>
      <c r="E226" s="87" t="s">
        <v>511</v>
      </c>
      <c r="F226" s="87" t="s">
        <v>747</v>
      </c>
      <c r="G226" s="87" t="s">
        <v>448</v>
      </c>
      <c r="H226" s="65">
        <v>645570</v>
      </c>
      <c r="I226" s="75"/>
    </row>
    <row r="227" spans="1:9" ht="15.75">
      <c r="A227" s="23"/>
      <c r="B227" s="35" t="s">
        <v>786</v>
      </c>
      <c r="C227" s="83" t="s">
        <v>875</v>
      </c>
      <c r="D227" s="83" t="s">
        <v>527</v>
      </c>
      <c r="E227" s="83"/>
      <c r="F227" s="83"/>
      <c r="G227" s="83"/>
      <c r="H227" s="67">
        <f aca="true" t="shared" si="27" ref="H227:H232">H228</f>
        <v>1046982</v>
      </c>
      <c r="I227" s="75"/>
    </row>
    <row r="228" spans="1:9" ht="15.75">
      <c r="A228" s="23"/>
      <c r="B228" s="35" t="s">
        <v>787</v>
      </c>
      <c r="C228" s="83" t="s">
        <v>875</v>
      </c>
      <c r="D228" s="83" t="s">
        <v>527</v>
      </c>
      <c r="E228" s="83" t="s">
        <v>600</v>
      </c>
      <c r="F228" s="83"/>
      <c r="G228" s="83"/>
      <c r="H228" s="67">
        <f t="shared" si="27"/>
        <v>1046982</v>
      </c>
      <c r="I228" s="75"/>
    </row>
    <row r="229" spans="1:9" ht="47.25">
      <c r="A229" s="23"/>
      <c r="B229" s="90" t="s">
        <v>547</v>
      </c>
      <c r="C229" s="83" t="s">
        <v>875</v>
      </c>
      <c r="D229" s="83" t="s">
        <v>527</v>
      </c>
      <c r="E229" s="83" t="s">
        <v>600</v>
      </c>
      <c r="F229" s="83" t="s">
        <v>548</v>
      </c>
      <c r="G229" s="87"/>
      <c r="H229" s="67">
        <f t="shared" si="27"/>
        <v>1046982</v>
      </c>
      <c r="I229" s="75"/>
    </row>
    <row r="230" spans="1:9" ht="78.75">
      <c r="A230" s="23"/>
      <c r="B230" s="88" t="s">
        <v>583</v>
      </c>
      <c r="C230" s="87" t="s">
        <v>875</v>
      </c>
      <c r="D230" s="87" t="s">
        <v>527</v>
      </c>
      <c r="E230" s="87" t="s">
        <v>600</v>
      </c>
      <c r="F230" s="87" t="s">
        <v>584</v>
      </c>
      <c r="G230" s="87"/>
      <c r="H230" s="65">
        <f t="shared" si="27"/>
        <v>1046982</v>
      </c>
      <c r="I230" s="75"/>
    </row>
    <row r="231" spans="1:9" ht="47.25">
      <c r="A231" s="23"/>
      <c r="B231" s="88" t="s">
        <v>788</v>
      </c>
      <c r="C231" s="87" t="s">
        <v>875</v>
      </c>
      <c r="D231" s="87" t="s">
        <v>527</v>
      </c>
      <c r="E231" s="87" t="s">
        <v>600</v>
      </c>
      <c r="F231" s="87" t="s">
        <v>586</v>
      </c>
      <c r="G231" s="87"/>
      <c r="H231" s="65">
        <f t="shared" si="27"/>
        <v>1046982</v>
      </c>
      <c r="I231" s="75"/>
    </row>
    <row r="232" spans="1:9" ht="31.5">
      <c r="A232" s="23"/>
      <c r="B232" s="88" t="s">
        <v>789</v>
      </c>
      <c r="C232" s="87" t="s">
        <v>875</v>
      </c>
      <c r="D232" s="87" t="s">
        <v>527</v>
      </c>
      <c r="E232" s="87" t="s">
        <v>600</v>
      </c>
      <c r="F232" s="87" t="s">
        <v>790</v>
      </c>
      <c r="G232" s="87"/>
      <c r="H232" s="65">
        <f t="shared" si="27"/>
        <v>1046982</v>
      </c>
      <c r="I232" s="75"/>
    </row>
    <row r="233" spans="1:9" ht="31.5">
      <c r="A233" s="23"/>
      <c r="B233" s="88" t="s">
        <v>358</v>
      </c>
      <c r="C233" s="87" t="s">
        <v>875</v>
      </c>
      <c r="D233" s="87" t="s">
        <v>527</v>
      </c>
      <c r="E233" s="87" t="s">
        <v>600</v>
      </c>
      <c r="F233" s="87" t="s">
        <v>790</v>
      </c>
      <c r="G233" s="87" t="s">
        <v>359</v>
      </c>
      <c r="H233" s="65">
        <v>1046982</v>
      </c>
      <c r="I233" s="75"/>
    </row>
    <row r="234" spans="1:9" ht="15.75">
      <c r="A234" s="23"/>
      <c r="B234" s="52" t="s">
        <v>791</v>
      </c>
      <c r="C234" s="83" t="s">
        <v>875</v>
      </c>
      <c r="D234" s="83" t="s">
        <v>517</v>
      </c>
      <c r="E234" s="87"/>
      <c r="F234" s="87"/>
      <c r="G234" s="87"/>
      <c r="H234" s="67">
        <f>H235+H241+H257+H279</f>
        <v>68193758.07</v>
      </c>
      <c r="I234" s="75"/>
    </row>
    <row r="235" spans="1:9" ht="15.75">
      <c r="A235" s="23"/>
      <c r="B235" s="52" t="s">
        <v>792</v>
      </c>
      <c r="C235" s="83" t="s">
        <v>875</v>
      </c>
      <c r="D235" s="83" t="s">
        <v>517</v>
      </c>
      <c r="E235" s="83" t="s">
        <v>340</v>
      </c>
      <c r="F235" s="83"/>
      <c r="G235" s="87"/>
      <c r="H235" s="67">
        <f aca="true" t="shared" si="28" ref="H235:H239">H236</f>
        <v>2015768</v>
      </c>
      <c r="I235" s="75"/>
    </row>
    <row r="236" spans="1:9" ht="31.5">
      <c r="A236" s="23"/>
      <c r="B236" s="36" t="s">
        <v>437</v>
      </c>
      <c r="C236" s="83" t="s">
        <v>875</v>
      </c>
      <c r="D236" s="83" t="s">
        <v>517</v>
      </c>
      <c r="E236" s="83" t="s">
        <v>340</v>
      </c>
      <c r="F236" s="83" t="s">
        <v>438</v>
      </c>
      <c r="G236" s="87"/>
      <c r="H236" s="65">
        <f t="shared" si="28"/>
        <v>2015768</v>
      </c>
      <c r="I236" s="75"/>
    </row>
    <row r="237" spans="1:9" ht="63">
      <c r="A237" s="23"/>
      <c r="B237" s="88" t="s">
        <v>439</v>
      </c>
      <c r="C237" s="87" t="s">
        <v>875</v>
      </c>
      <c r="D237" s="87" t="s">
        <v>517</v>
      </c>
      <c r="E237" s="87" t="s">
        <v>340</v>
      </c>
      <c r="F237" s="87" t="s">
        <v>793</v>
      </c>
      <c r="G237" s="87"/>
      <c r="H237" s="65">
        <f t="shared" si="28"/>
        <v>2015768</v>
      </c>
      <c r="I237" s="75"/>
    </row>
    <row r="238" spans="1:9" ht="15.75">
      <c r="A238" s="23"/>
      <c r="B238" s="88" t="s">
        <v>794</v>
      </c>
      <c r="C238" s="87" t="s">
        <v>875</v>
      </c>
      <c r="D238" s="87" t="s">
        <v>517</v>
      </c>
      <c r="E238" s="87" t="s">
        <v>340</v>
      </c>
      <c r="F238" s="87" t="s">
        <v>795</v>
      </c>
      <c r="G238" s="87"/>
      <c r="H238" s="65">
        <f t="shared" si="28"/>
        <v>2015768</v>
      </c>
      <c r="I238" s="75"/>
    </row>
    <row r="239" spans="1:9" ht="31.5">
      <c r="A239" s="23"/>
      <c r="B239" s="88" t="s">
        <v>796</v>
      </c>
      <c r="C239" s="87" t="s">
        <v>875</v>
      </c>
      <c r="D239" s="87" t="s">
        <v>517</v>
      </c>
      <c r="E239" s="87" t="s">
        <v>340</v>
      </c>
      <c r="F239" s="87" t="s">
        <v>797</v>
      </c>
      <c r="G239" s="87"/>
      <c r="H239" s="65">
        <f t="shared" si="28"/>
        <v>2015768</v>
      </c>
      <c r="I239" s="75"/>
    </row>
    <row r="240" spans="1:9" ht="15.75">
      <c r="A240" s="23"/>
      <c r="B240" s="53" t="s">
        <v>445</v>
      </c>
      <c r="C240" s="87" t="s">
        <v>875</v>
      </c>
      <c r="D240" s="87" t="s">
        <v>517</v>
      </c>
      <c r="E240" s="87" t="s">
        <v>340</v>
      </c>
      <c r="F240" s="87" t="s">
        <v>797</v>
      </c>
      <c r="G240" s="87" t="s">
        <v>446</v>
      </c>
      <c r="H240" s="65">
        <v>2015768</v>
      </c>
      <c r="I240" s="75"/>
    </row>
    <row r="241" spans="1:9" ht="15.75">
      <c r="A241" s="23"/>
      <c r="B241" s="32" t="s">
        <v>798</v>
      </c>
      <c r="C241" s="83" t="s">
        <v>875</v>
      </c>
      <c r="D241" s="83" t="s">
        <v>517</v>
      </c>
      <c r="E241" s="83" t="s">
        <v>352</v>
      </c>
      <c r="F241" s="83"/>
      <c r="G241" s="83"/>
      <c r="H241" s="67">
        <f aca="true" t="shared" si="29" ref="H241:H243">H242</f>
        <v>7483750</v>
      </c>
      <c r="I241" s="75"/>
    </row>
    <row r="242" spans="1:9" ht="31.5">
      <c r="A242" s="23"/>
      <c r="B242" s="36" t="s">
        <v>437</v>
      </c>
      <c r="C242" s="83" t="s">
        <v>875</v>
      </c>
      <c r="D242" s="83" t="s">
        <v>517</v>
      </c>
      <c r="E242" s="83" t="s">
        <v>352</v>
      </c>
      <c r="F242" s="83" t="s">
        <v>438</v>
      </c>
      <c r="G242" s="87"/>
      <c r="H242" s="67">
        <f t="shared" si="29"/>
        <v>7483750</v>
      </c>
      <c r="I242" s="75"/>
    </row>
    <row r="243" spans="1:9" ht="63">
      <c r="A243" s="23"/>
      <c r="B243" s="88" t="s">
        <v>439</v>
      </c>
      <c r="C243" s="87" t="s">
        <v>875</v>
      </c>
      <c r="D243" s="87" t="s">
        <v>517</v>
      </c>
      <c r="E243" s="87" t="s">
        <v>352</v>
      </c>
      <c r="F243" s="87" t="s">
        <v>793</v>
      </c>
      <c r="G243" s="87"/>
      <c r="H243" s="67">
        <f t="shared" si="29"/>
        <v>7483750</v>
      </c>
      <c r="I243" s="75"/>
    </row>
    <row r="244" spans="1:9" ht="15.75">
      <c r="A244" s="23"/>
      <c r="B244" s="88" t="s">
        <v>799</v>
      </c>
      <c r="C244" s="87" t="s">
        <v>875</v>
      </c>
      <c r="D244" s="87" t="s">
        <v>517</v>
      </c>
      <c r="E244" s="87" t="s">
        <v>352</v>
      </c>
      <c r="F244" s="87" t="s">
        <v>800</v>
      </c>
      <c r="G244" s="87"/>
      <c r="H244" s="67">
        <f>H245+H248+H251+H254</f>
        <v>7483750</v>
      </c>
      <c r="I244" s="75"/>
    </row>
    <row r="245" spans="1:9" ht="47.25">
      <c r="A245" s="23"/>
      <c r="B245" s="39" t="s">
        <v>801</v>
      </c>
      <c r="C245" s="87" t="s">
        <v>875</v>
      </c>
      <c r="D245" s="87" t="s">
        <v>517</v>
      </c>
      <c r="E245" s="87" t="s">
        <v>352</v>
      </c>
      <c r="F245" s="87" t="s">
        <v>802</v>
      </c>
      <c r="G245" s="87"/>
      <c r="H245" s="65">
        <f>H246+H247</f>
        <v>73637</v>
      </c>
      <c r="I245" s="75"/>
    </row>
    <row r="246" spans="1:9" ht="31.5">
      <c r="A246" s="23"/>
      <c r="B246" s="88" t="s">
        <v>358</v>
      </c>
      <c r="C246" s="87" t="s">
        <v>875</v>
      </c>
      <c r="D246" s="87" t="s">
        <v>517</v>
      </c>
      <c r="E246" s="87" t="s">
        <v>352</v>
      </c>
      <c r="F246" s="87" t="s">
        <v>802</v>
      </c>
      <c r="G246" s="87" t="s">
        <v>359</v>
      </c>
      <c r="H246" s="65">
        <v>2000</v>
      </c>
      <c r="I246" s="75"/>
    </row>
    <row r="247" spans="1:9" ht="15.75">
      <c r="A247" s="23"/>
      <c r="B247" s="53" t="s">
        <v>445</v>
      </c>
      <c r="C247" s="87" t="s">
        <v>875</v>
      </c>
      <c r="D247" s="87" t="s">
        <v>517</v>
      </c>
      <c r="E247" s="87" t="s">
        <v>352</v>
      </c>
      <c r="F247" s="87" t="s">
        <v>802</v>
      </c>
      <c r="G247" s="87" t="s">
        <v>446</v>
      </c>
      <c r="H247" s="65">
        <v>71637</v>
      </c>
      <c r="I247" s="75"/>
    </row>
    <row r="248" spans="1:9" ht="47.25">
      <c r="A248" s="23"/>
      <c r="B248" s="55" t="s">
        <v>803</v>
      </c>
      <c r="C248" s="87" t="s">
        <v>875</v>
      </c>
      <c r="D248" s="87" t="s">
        <v>804</v>
      </c>
      <c r="E248" s="87" t="s">
        <v>352</v>
      </c>
      <c r="F248" s="87" t="s">
        <v>805</v>
      </c>
      <c r="G248" s="87"/>
      <c r="H248" s="65">
        <f>H249+H250</f>
        <v>193779</v>
      </c>
      <c r="I248" s="75"/>
    </row>
    <row r="249" spans="1:9" ht="31.5">
      <c r="A249" s="23"/>
      <c r="B249" s="88" t="s">
        <v>358</v>
      </c>
      <c r="C249" s="87" t="s">
        <v>875</v>
      </c>
      <c r="D249" s="87" t="s">
        <v>804</v>
      </c>
      <c r="E249" s="87" t="s">
        <v>352</v>
      </c>
      <c r="F249" s="87" t="s">
        <v>805</v>
      </c>
      <c r="G249" s="87" t="s">
        <v>359</v>
      </c>
      <c r="H249" s="65">
        <v>6000</v>
      </c>
      <c r="I249" s="75"/>
    </row>
    <row r="250" spans="1:9" ht="15.75">
      <c r="A250" s="23"/>
      <c r="B250" s="53" t="s">
        <v>445</v>
      </c>
      <c r="C250" s="87" t="s">
        <v>875</v>
      </c>
      <c r="D250" s="87" t="s">
        <v>517</v>
      </c>
      <c r="E250" s="87" t="s">
        <v>352</v>
      </c>
      <c r="F250" s="87" t="s">
        <v>805</v>
      </c>
      <c r="G250" s="87" t="s">
        <v>446</v>
      </c>
      <c r="H250" s="65">
        <v>187779</v>
      </c>
      <c r="I250" s="75"/>
    </row>
    <row r="251" spans="1:9" ht="15.75">
      <c r="A251" s="23"/>
      <c r="B251" s="88" t="s">
        <v>806</v>
      </c>
      <c r="C251" s="87" t="s">
        <v>875</v>
      </c>
      <c r="D251" s="116">
        <v>10</v>
      </c>
      <c r="E251" s="87" t="s">
        <v>352</v>
      </c>
      <c r="F251" s="87" t="s">
        <v>807</v>
      </c>
      <c r="G251" s="117"/>
      <c r="H251" s="65">
        <f>H252+H253</f>
        <v>6431880</v>
      </c>
      <c r="I251" s="75"/>
    </row>
    <row r="252" spans="1:9" ht="31.5">
      <c r="A252" s="23"/>
      <c r="B252" s="88" t="s">
        <v>358</v>
      </c>
      <c r="C252" s="87" t="s">
        <v>875</v>
      </c>
      <c r="D252" s="116">
        <v>10</v>
      </c>
      <c r="E252" s="118" t="s">
        <v>352</v>
      </c>
      <c r="F252" s="118" t="s">
        <v>807</v>
      </c>
      <c r="G252" s="119">
        <v>200</v>
      </c>
      <c r="H252" s="65">
        <v>114000</v>
      </c>
      <c r="I252" s="75"/>
    </row>
    <row r="253" spans="1:9" ht="15.75">
      <c r="A253" s="23"/>
      <c r="B253" s="53" t="s">
        <v>445</v>
      </c>
      <c r="C253" s="87" t="s">
        <v>875</v>
      </c>
      <c r="D253" s="87" t="s">
        <v>517</v>
      </c>
      <c r="E253" s="87" t="s">
        <v>352</v>
      </c>
      <c r="F253" s="87" t="s">
        <v>807</v>
      </c>
      <c r="G253" s="87" t="s">
        <v>446</v>
      </c>
      <c r="H253" s="65">
        <v>6317880</v>
      </c>
      <c r="I253" s="75"/>
    </row>
    <row r="254" spans="1:9" ht="15.75">
      <c r="A254" s="23"/>
      <c r="B254" s="88" t="s">
        <v>808</v>
      </c>
      <c r="C254" s="87" t="s">
        <v>875</v>
      </c>
      <c r="D254" s="116">
        <v>10</v>
      </c>
      <c r="E254" s="87" t="s">
        <v>352</v>
      </c>
      <c r="F254" s="87" t="s">
        <v>809</v>
      </c>
      <c r="G254" s="117"/>
      <c r="H254" s="65">
        <f>H255+H256</f>
        <v>784454</v>
      </c>
      <c r="I254" s="75"/>
    </row>
    <row r="255" spans="1:9" ht="31.5">
      <c r="A255" s="23"/>
      <c r="B255" s="88" t="s">
        <v>358</v>
      </c>
      <c r="C255" s="87" t="s">
        <v>875</v>
      </c>
      <c r="D255" s="87" t="s">
        <v>517</v>
      </c>
      <c r="E255" s="87" t="s">
        <v>352</v>
      </c>
      <c r="F255" s="87" t="s">
        <v>809</v>
      </c>
      <c r="G255" s="87" t="s">
        <v>359</v>
      </c>
      <c r="H255" s="65">
        <v>15000</v>
      </c>
      <c r="I255" s="75"/>
    </row>
    <row r="256" spans="1:9" ht="15.75">
      <c r="A256" s="23"/>
      <c r="B256" s="53" t="s">
        <v>445</v>
      </c>
      <c r="C256" s="87" t="s">
        <v>875</v>
      </c>
      <c r="D256" s="87" t="s">
        <v>517</v>
      </c>
      <c r="E256" s="87" t="s">
        <v>352</v>
      </c>
      <c r="F256" s="87" t="s">
        <v>809</v>
      </c>
      <c r="G256" s="87" t="s">
        <v>446</v>
      </c>
      <c r="H256" s="65">
        <v>769454</v>
      </c>
      <c r="I256" s="75"/>
    </row>
    <row r="257" spans="1:9" ht="15.75">
      <c r="A257" s="23"/>
      <c r="B257" s="36" t="s">
        <v>810</v>
      </c>
      <c r="C257" s="83" t="s">
        <v>875</v>
      </c>
      <c r="D257" s="83" t="s">
        <v>517</v>
      </c>
      <c r="E257" s="83" t="s">
        <v>363</v>
      </c>
      <c r="F257" s="83"/>
      <c r="G257" s="83"/>
      <c r="H257" s="67">
        <f>H258+H274</f>
        <v>54425816.07</v>
      </c>
      <c r="I257" s="75"/>
    </row>
    <row r="258" spans="1:9" ht="31.5">
      <c r="A258" s="23"/>
      <c r="B258" s="36" t="s">
        <v>437</v>
      </c>
      <c r="C258" s="83" t="s">
        <v>875</v>
      </c>
      <c r="D258" s="83" t="s">
        <v>517</v>
      </c>
      <c r="E258" s="83" t="s">
        <v>363</v>
      </c>
      <c r="F258" s="83" t="s">
        <v>438</v>
      </c>
      <c r="G258" s="83"/>
      <c r="H258" s="67">
        <f>H259+H263</f>
        <v>50400557.97</v>
      </c>
      <c r="I258" s="75"/>
    </row>
    <row r="259" spans="1:9" ht="63">
      <c r="A259" s="23"/>
      <c r="B259" s="88" t="s">
        <v>439</v>
      </c>
      <c r="C259" s="87" t="s">
        <v>875</v>
      </c>
      <c r="D259" s="87" t="s">
        <v>517</v>
      </c>
      <c r="E259" s="87" t="s">
        <v>363</v>
      </c>
      <c r="F259" s="87" t="s">
        <v>793</v>
      </c>
      <c r="G259" s="83"/>
      <c r="H259" s="67">
        <f aca="true" t="shared" si="30" ref="H259:H261">H260</f>
        <v>574796</v>
      </c>
      <c r="I259" s="75"/>
    </row>
    <row r="260" spans="1:9" ht="38.25" customHeight="1">
      <c r="A260" s="23"/>
      <c r="B260" s="39" t="s">
        <v>799</v>
      </c>
      <c r="C260" s="87" t="s">
        <v>875</v>
      </c>
      <c r="D260" s="87" t="s">
        <v>517</v>
      </c>
      <c r="E260" s="87" t="s">
        <v>363</v>
      </c>
      <c r="F260" s="87" t="s">
        <v>800</v>
      </c>
      <c r="G260" s="83"/>
      <c r="H260" s="67">
        <f t="shared" si="30"/>
        <v>574796</v>
      </c>
      <c r="I260" s="75"/>
    </row>
    <row r="261" spans="1:9" ht="15.75">
      <c r="A261" s="23"/>
      <c r="B261" s="39" t="s">
        <v>811</v>
      </c>
      <c r="C261" s="87" t="s">
        <v>875</v>
      </c>
      <c r="D261" s="87" t="s">
        <v>804</v>
      </c>
      <c r="E261" s="87" t="s">
        <v>363</v>
      </c>
      <c r="F261" s="87" t="s">
        <v>812</v>
      </c>
      <c r="G261" s="83"/>
      <c r="H261" s="67">
        <f t="shared" si="30"/>
        <v>574796</v>
      </c>
      <c r="I261" s="75"/>
    </row>
    <row r="262" spans="1:9" ht="15.75">
      <c r="A262" s="23"/>
      <c r="B262" s="53" t="s">
        <v>445</v>
      </c>
      <c r="C262" s="87" t="s">
        <v>875</v>
      </c>
      <c r="D262" s="87" t="s">
        <v>517</v>
      </c>
      <c r="E262" s="87" t="s">
        <v>363</v>
      </c>
      <c r="F262" s="87" t="s">
        <v>812</v>
      </c>
      <c r="G262" s="87" t="s">
        <v>446</v>
      </c>
      <c r="H262" s="65">
        <v>574796</v>
      </c>
      <c r="I262" s="75"/>
    </row>
    <row r="263" spans="1:9" ht="63">
      <c r="A263" s="23"/>
      <c r="B263" s="88" t="s">
        <v>449</v>
      </c>
      <c r="C263" s="87" t="s">
        <v>875</v>
      </c>
      <c r="D263" s="87" t="s">
        <v>517</v>
      </c>
      <c r="E263" s="87" t="s">
        <v>363</v>
      </c>
      <c r="F263" s="87" t="s">
        <v>450</v>
      </c>
      <c r="G263" s="87"/>
      <c r="H263" s="65">
        <f>H267+H264+H270</f>
        <v>49825761.97</v>
      </c>
      <c r="I263" s="75"/>
    </row>
    <row r="264" spans="1:9" ht="63">
      <c r="A264" s="23"/>
      <c r="B264" s="88" t="s">
        <v>451</v>
      </c>
      <c r="C264" s="87" t="s">
        <v>875</v>
      </c>
      <c r="D264" s="87" t="s">
        <v>517</v>
      </c>
      <c r="E264" s="87" t="s">
        <v>363</v>
      </c>
      <c r="F264" s="87" t="s">
        <v>452</v>
      </c>
      <c r="G264" s="87"/>
      <c r="H264" s="65">
        <f aca="true" t="shared" si="31" ref="H264:H265">H265</f>
        <v>17215582</v>
      </c>
      <c r="I264" s="75"/>
    </row>
    <row r="265" spans="1:9" ht="31.5">
      <c r="A265" s="23"/>
      <c r="B265" s="88" t="s">
        <v>813</v>
      </c>
      <c r="C265" s="87" t="s">
        <v>875</v>
      </c>
      <c r="D265" s="87" t="s">
        <v>517</v>
      </c>
      <c r="E265" s="87" t="s">
        <v>363</v>
      </c>
      <c r="F265" s="87" t="s">
        <v>814</v>
      </c>
      <c r="G265" s="87"/>
      <c r="H265" s="65">
        <f t="shared" si="31"/>
        <v>17215582</v>
      </c>
      <c r="I265" s="75"/>
    </row>
    <row r="266" spans="1:9" ht="15.75">
      <c r="A266" s="23"/>
      <c r="B266" s="53" t="s">
        <v>445</v>
      </c>
      <c r="C266" s="87" t="s">
        <v>875</v>
      </c>
      <c r="D266" s="87" t="s">
        <v>517</v>
      </c>
      <c r="E266" s="87" t="s">
        <v>363</v>
      </c>
      <c r="F266" s="87" t="s">
        <v>814</v>
      </c>
      <c r="G266" s="87" t="s">
        <v>446</v>
      </c>
      <c r="H266" s="65">
        <v>17215582</v>
      </c>
      <c r="I266" s="75"/>
    </row>
    <row r="267" spans="1:9" ht="63">
      <c r="A267" s="23"/>
      <c r="B267" s="88" t="s">
        <v>815</v>
      </c>
      <c r="C267" s="87" t="s">
        <v>875</v>
      </c>
      <c r="D267" s="87" t="s">
        <v>804</v>
      </c>
      <c r="E267" s="87" t="s">
        <v>363</v>
      </c>
      <c r="F267" s="87" t="s">
        <v>816</v>
      </c>
      <c r="G267" s="87"/>
      <c r="H267" s="65">
        <f aca="true" t="shared" si="32" ref="H267:H268">H268</f>
        <v>6310074</v>
      </c>
      <c r="I267" s="75"/>
    </row>
    <row r="268" spans="1:9" ht="31.5">
      <c r="A268" s="23"/>
      <c r="B268" s="55" t="s">
        <v>817</v>
      </c>
      <c r="C268" s="87" t="s">
        <v>875</v>
      </c>
      <c r="D268" s="87" t="s">
        <v>804</v>
      </c>
      <c r="E268" s="87" t="s">
        <v>363</v>
      </c>
      <c r="F268" s="87" t="s">
        <v>818</v>
      </c>
      <c r="G268" s="87"/>
      <c r="H268" s="65">
        <f t="shared" si="32"/>
        <v>6310074</v>
      </c>
      <c r="I268" s="75"/>
    </row>
    <row r="269" spans="1:9" ht="15.75">
      <c r="A269" s="23"/>
      <c r="B269" s="53" t="s">
        <v>445</v>
      </c>
      <c r="C269" s="87" t="s">
        <v>875</v>
      </c>
      <c r="D269" s="87" t="s">
        <v>517</v>
      </c>
      <c r="E269" s="87" t="s">
        <v>363</v>
      </c>
      <c r="F269" s="87" t="s">
        <v>818</v>
      </c>
      <c r="G269" s="87" t="s">
        <v>446</v>
      </c>
      <c r="H269" s="65">
        <v>6310074</v>
      </c>
      <c r="I269" s="75"/>
    </row>
    <row r="270" spans="1:9" ht="47.25">
      <c r="A270" s="23"/>
      <c r="B270" s="88" t="s">
        <v>819</v>
      </c>
      <c r="C270" s="87" t="s">
        <v>875</v>
      </c>
      <c r="D270" s="87" t="s">
        <v>804</v>
      </c>
      <c r="E270" s="87" t="s">
        <v>363</v>
      </c>
      <c r="F270" s="87" t="s">
        <v>820</v>
      </c>
      <c r="G270" s="87"/>
      <c r="H270" s="65">
        <f>H271</f>
        <v>26300105.97</v>
      </c>
      <c r="I270" s="75"/>
    </row>
    <row r="271" spans="1:9" ht="63">
      <c r="A271" s="23"/>
      <c r="B271" s="55" t="s">
        <v>821</v>
      </c>
      <c r="C271" s="87" t="s">
        <v>875</v>
      </c>
      <c r="D271" s="87" t="s">
        <v>804</v>
      </c>
      <c r="E271" s="87" t="s">
        <v>363</v>
      </c>
      <c r="F271" s="87" t="s">
        <v>822</v>
      </c>
      <c r="G271" s="87"/>
      <c r="H271" s="65">
        <f>H273+H272</f>
        <v>26300105.97</v>
      </c>
      <c r="I271" s="75"/>
    </row>
    <row r="272" spans="1:9" ht="63">
      <c r="A272" s="23"/>
      <c r="B272" s="88" t="s">
        <v>349</v>
      </c>
      <c r="C272" s="87" t="s">
        <v>875</v>
      </c>
      <c r="D272" s="87" t="s">
        <v>517</v>
      </c>
      <c r="E272" s="87" t="s">
        <v>363</v>
      </c>
      <c r="F272" s="87" t="s">
        <v>822</v>
      </c>
      <c r="G272" s="87" t="s">
        <v>350</v>
      </c>
      <c r="H272" s="65">
        <v>337988</v>
      </c>
      <c r="I272" s="75"/>
    </row>
    <row r="273" spans="1:9" ht="31.5">
      <c r="A273" s="23"/>
      <c r="B273" s="88" t="s">
        <v>562</v>
      </c>
      <c r="C273" s="87" t="s">
        <v>875</v>
      </c>
      <c r="D273" s="87" t="s">
        <v>517</v>
      </c>
      <c r="E273" s="87" t="s">
        <v>363</v>
      </c>
      <c r="F273" s="87" t="s">
        <v>822</v>
      </c>
      <c r="G273" s="87" t="s">
        <v>563</v>
      </c>
      <c r="H273" s="65">
        <v>25962117.97</v>
      </c>
      <c r="I273" s="75"/>
    </row>
    <row r="274" spans="1:9" ht="47.25">
      <c r="A274" s="23"/>
      <c r="B274" s="120" t="s">
        <v>825</v>
      </c>
      <c r="C274" s="87" t="s">
        <v>875</v>
      </c>
      <c r="D274" s="83" t="s">
        <v>517</v>
      </c>
      <c r="E274" s="83" t="s">
        <v>363</v>
      </c>
      <c r="F274" s="83" t="s">
        <v>548</v>
      </c>
      <c r="G274" s="87"/>
      <c r="H274" s="65">
        <f aca="true" t="shared" si="33" ref="H274:H277">H275</f>
        <v>4025258.1</v>
      </c>
      <c r="I274" s="75"/>
    </row>
    <row r="275" spans="1:9" ht="94.5">
      <c r="A275" s="23"/>
      <c r="B275" s="121" t="s">
        <v>826</v>
      </c>
      <c r="C275" s="87" t="s">
        <v>875</v>
      </c>
      <c r="D275" s="87" t="s">
        <v>517</v>
      </c>
      <c r="E275" s="87" t="s">
        <v>363</v>
      </c>
      <c r="F275" s="87" t="s">
        <v>550</v>
      </c>
      <c r="G275" s="87"/>
      <c r="H275" s="65">
        <f t="shared" si="33"/>
        <v>4025258.1</v>
      </c>
      <c r="I275" s="75"/>
    </row>
    <row r="276" spans="1:9" ht="31.5">
      <c r="A276" s="23"/>
      <c r="B276" s="121" t="s">
        <v>827</v>
      </c>
      <c r="C276" s="87" t="s">
        <v>875</v>
      </c>
      <c r="D276" s="87" t="s">
        <v>517</v>
      </c>
      <c r="E276" s="87" t="s">
        <v>363</v>
      </c>
      <c r="F276" s="87" t="s">
        <v>828</v>
      </c>
      <c r="G276" s="87"/>
      <c r="H276" s="65">
        <f t="shared" si="33"/>
        <v>4025258.1</v>
      </c>
      <c r="I276" s="75"/>
    </row>
    <row r="277" spans="1:9" ht="31.5">
      <c r="A277" s="23"/>
      <c r="B277" s="122" t="s">
        <v>829</v>
      </c>
      <c r="C277" s="87" t="s">
        <v>875</v>
      </c>
      <c r="D277" s="87" t="s">
        <v>517</v>
      </c>
      <c r="E277" s="87" t="s">
        <v>363</v>
      </c>
      <c r="F277" s="87" t="s">
        <v>830</v>
      </c>
      <c r="G277" s="87"/>
      <c r="H277" s="65">
        <f t="shared" si="33"/>
        <v>4025258.1</v>
      </c>
      <c r="I277" s="75"/>
    </row>
    <row r="278" spans="1:9" ht="15.75">
      <c r="A278" s="23"/>
      <c r="B278" s="121" t="s">
        <v>445</v>
      </c>
      <c r="C278" s="87" t="s">
        <v>875</v>
      </c>
      <c r="D278" s="87" t="s">
        <v>517</v>
      </c>
      <c r="E278" s="87" t="s">
        <v>363</v>
      </c>
      <c r="F278" s="131" t="s">
        <v>830</v>
      </c>
      <c r="G278" s="87" t="s">
        <v>446</v>
      </c>
      <c r="H278" s="65">
        <v>4025258.1</v>
      </c>
      <c r="I278" s="75"/>
    </row>
    <row r="279" spans="1:9" ht="15.75">
      <c r="A279" s="23"/>
      <c r="B279" s="90" t="s">
        <v>831</v>
      </c>
      <c r="C279" s="83" t="s">
        <v>875</v>
      </c>
      <c r="D279" s="83" t="s">
        <v>517</v>
      </c>
      <c r="E279" s="83" t="s">
        <v>413</v>
      </c>
      <c r="F279" s="83"/>
      <c r="G279" s="83"/>
      <c r="H279" s="67">
        <f>H280</f>
        <v>4268424</v>
      </c>
      <c r="I279" s="75"/>
    </row>
    <row r="280" spans="1:9" ht="31.5">
      <c r="A280" s="23"/>
      <c r="B280" s="36" t="s">
        <v>437</v>
      </c>
      <c r="C280" s="83" t="s">
        <v>875</v>
      </c>
      <c r="D280" s="83" t="s">
        <v>517</v>
      </c>
      <c r="E280" s="83" t="s">
        <v>413</v>
      </c>
      <c r="F280" s="83" t="s">
        <v>438</v>
      </c>
      <c r="G280" s="83"/>
      <c r="H280" s="67">
        <f>H281+H290</f>
        <v>4268424</v>
      </c>
      <c r="I280" s="75"/>
    </row>
    <row r="281" spans="1:9" ht="63">
      <c r="A281" s="23"/>
      <c r="B281" s="88" t="s">
        <v>832</v>
      </c>
      <c r="C281" s="87" t="s">
        <v>875</v>
      </c>
      <c r="D281" s="87" t="s">
        <v>517</v>
      </c>
      <c r="E281" s="87" t="s">
        <v>833</v>
      </c>
      <c r="F281" s="87" t="s">
        <v>834</v>
      </c>
      <c r="G281" s="87"/>
      <c r="H281" s="65">
        <f>H282</f>
        <v>3224124</v>
      </c>
      <c r="I281" s="75"/>
    </row>
    <row r="282" spans="1:9" ht="47.25">
      <c r="A282" s="23"/>
      <c r="B282" s="88" t="s">
        <v>835</v>
      </c>
      <c r="C282" s="87" t="s">
        <v>875</v>
      </c>
      <c r="D282" s="87" t="s">
        <v>517</v>
      </c>
      <c r="E282" s="87" t="s">
        <v>413</v>
      </c>
      <c r="F282" s="87" t="s">
        <v>836</v>
      </c>
      <c r="G282" s="87"/>
      <c r="H282" s="65">
        <f>H283+H285+H287</f>
        <v>3224124</v>
      </c>
      <c r="I282" s="75"/>
    </row>
    <row r="283" spans="1:9" ht="31.5">
      <c r="A283" s="23"/>
      <c r="B283" s="53" t="s">
        <v>837</v>
      </c>
      <c r="C283" s="87" t="s">
        <v>875</v>
      </c>
      <c r="D283" s="87" t="s">
        <v>517</v>
      </c>
      <c r="E283" s="87" t="s">
        <v>413</v>
      </c>
      <c r="F283" s="87" t="s">
        <v>838</v>
      </c>
      <c r="G283" s="87"/>
      <c r="H283" s="65">
        <f>H284</f>
        <v>1740500</v>
      </c>
      <c r="I283" s="75"/>
    </row>
    <row r="284" spans="1:9" ht="63">
      <c r="A284" s="23"/>
      <c r="B284" s="88" t="s">
        <v>349</v>
      </c>
      <c r="C284" s="87" t="s">
        <v>875</v>
      </c>
      <c r="D284" s="87" t="s">
        <v>517</v>
      </c>
      <c r="E284" s="87" t="s">
        <v>413</v>
      </c>
      <c r="F284" s="87" t="s">
        <v>838</v>
      </c>
      <c r="G284" s="87" t="s">
        <v>500</v>
      </c>
      <c r="H284" s="65">
        <v>1740500</v>
      </c>
      <c r="I284" s="75"/>
    </row>
    <row r="285" spans="1:9" ht="63">
      <c r="A285" s="23"/>
      <c r="B285" s="88" t="s">
        <v>839</v>
      </c>
      <c r="C285" s="87" t="s">
        <v>875</v>
      </c>
      <c r="D285" s="87" t="s">
        <v>517</v>
      </c>
      <c r="E285" s="87" t="s">
        <v>413</v>
      </c>
      <c r="F285" s="87" t="s">
        <v>840</v>
      </c>
      <c r="G285" s="87"/>
      <c r="H285" s="65">
        <f>H286</f>
        <v>130468</v>
      </c>
      <c r="I285" s="75"/>
    </row>
    <row r="286" spans="1:9" ht="63">
      <c r="A286" s="23"/>
      <c r="B286" s="88" t="s">
        <v>349</v>
      </c>
      <c r="C286" s="87" t="s">
        <v>875</v>
      </c>
      <c r="D286" s="87" t="s">
        <v>517</v>
      </c>
      <c r="E286" s="87" t="s">
        <v>413</v>
      </c>
      <c r="F286" s="87" t="s">
        <v>840</v>
      </c>
      <c r="G286" s="87" t="s">
        <v>350</v>
      </c>
      <c r="H286" s="65">
        <v>130468</v>
      </c>
      <c r="I286" s="75"/>
    </row>
    <row r="287" spans="1:9" ht="31.5">
      <c r="A287" s="23"/>
      <c r="B287" s="39" t="s">
        <v>347</v>
      </c>
      <c r="C287" s="87" t="s">
        <v>875</v>
      </c>
      <c r="D287" s="87" t="s">
        <v>517</v>
      </c>
      <c r="E287" s="87" t="s">
        <v>833</v>
      </c>
      <c r="F287" s="87" t="s">
        <v>841</v>
      </c>
      <c r="G287" s="87"/>
      <c r="H287" s="65">
        <f>H288+H289</f>
        <v>1353156</v>
      </c>
      <c r="I287" s="75"/>
    </row>
    <row r="288" spans="1:9" ht="63">
      <c r="A288" s="23"/>
      <c r="B288" s="88" t="s">
        <v>349</v>
      </c>
      <c r="C288" s="87" t="s">
        <v>875</v>
      </c>
      <c r="D288" s="87" t="s">
        <v>517</v>
      </c>
      <c r="E288" s="87" t="s">
        <v>413</v>
      </c>
      <c r="F288" s="87" t="s">
        <v>841</v>
      </c>
      <c r="G288" s="87" t="s">
        <v>350</v>
      </c>
      <c r="H288" s="65">
        <v>1350156</v>
      </c>
      <c r="I288" s="75"/>
    </row>
    <row r="289" spans="1:9" ht="15.75">
      <c r="A289" s="23"/>
      <c r="B289" s="88" t="s">
        <v>360</v>
      </c>
      <c r="C289" s="87" t="s">
        <v>875</v>
      </c>
      <c r="D289" s="87" t="s">
        <v>517</v>
      </c>
      <c r="E289" s="87" t="s">
        <v>413</v>
      </c>
      <c r="F289" s="87" t="s">
        <v>841</v>
      </c>
      <c r="G289" s="109" t="s">
        <v>361</v>
      </c>
      <c r="H289" s="65">
        <v>3000</v>
      </c>
      <c r="I289" s="75"/>
    </row>
    <row r="290" spans="1:9" ht="63">
      <c r="A290" s="23"/>
      <c r="B290" s="88" t="s">
        <v>842</v>
      </c>
      <c r="C290" s="87" t="s">
        <v>875</v>
      </c>
      <c r="D290" s="87" t="s">
        <v>517</v>
      </c>
      <c r="E290" s="87" t="s">
        <v>413</v>
      </c>
      <c r="F290" s="87" t="s">
        <v>450</v>
      </c>
      <c r="G290" s="87"/>
      <c r="H290" s="65">
        <f aca="true" t="shared" si="34" ref="H290:H291">H291</f>
        <v>1044300</v>
      </c>
      <c r="I290" s="75"/>
    </row>
    <row r="291" spans="1:9" ht="63">
      <c r="A291" s="23"/>
      <c r="B291" s="88" t="s">
        <v>843</v>
      </c>
      <c r="C291" s="87" t="s">
        <v>875</v>
      </c>
      <c r="D291" s="87" t="s">
        <v>517</v>
      </c>
      <c r="E291" s="87" t="s">
        <v>413</v>
      </c>
      <c r="F291" s="87" t="s">
        <v>844</v>
      </c>
      <c r="G291" s="87"/>
      <c r="H291" s="65">
        <f t="shared" si="34"/>
        <v>1044300</v>
      </c>
      <c r="I291" s="75"/>
    </row>
    <row r="292" spans="1:9" ht="47.25">
      <c r="A292" s="23"/>
      <c r="B292" s="88" t="s">
        <v>845</v>
      </c>
      <c r="C292" s="87" t="s">
        <v>875</v>
      </c>
      <c r="D292" s="87" t="s">
        <v>517</v>
      </c>
      <c r="E292" s="87" t="s">
        <v>413</v>
      </c>
      <c r="F292" s="17" t="s">
        <v>846</v>
      </c>
      <c r="G292" s="87"/>
      <c r="H292" s="65">
        <f>H293+H294</f>
        <v>1044300</v>
      </c>
      <c r="I292" s="75"/>
    </row>
    <row r="293" spans="1:9" ht="63">
      <c r="A293" s="23"/>
      <c r="B293" s="88" t="s">
        <v>349</v>
      </c>
      <c r="C293" s="87" t="s">
        <v>875</v>
      </c>
      <c r="D293" s="87" t="s">
        <v>517</v>
      </c>
      <c r="E293" s="87" t="s">
        <v>413</v>
      </c>
      <c r="F293" s="17" t="s">
        <v>846</v>
      </c>
      <c r="G293" s="87" t="s">
        <v>350</v>
      </c>
      <c r="H293" s="65">
        <v>902200</v>
      </c>
      <c r="I293" s="75"/>
    </row>
    <row r="294" spans="1:8" ht="31.5">
      <c r="A294" s="23"/>
      <c r="B294" s="88" t="s">
        <v>358</v>
      </c>
      <c r="C294" s="87" t="s">
        <v>875</v>
      </c>
      <c r="D294" s="87" t="s">
        <v>517</v>
      </c>
      <c r="E294" s="87" t="s">
        <v>413</v>
      </c>
      <c r="F294" s="17" t="s">
        <v>846</v>
      </c>
      <c r="G294" s="87" t="s">
        <v>359</v>
      </c>
      <c r="H294" s="65">
        <v>142100</v>
      </c>
    </row>
    <row r="295" spans="1:8" ht="15.75">
      <c r="A295" s="23"/>
      <c r="B295" s="52" t="s">
        <v>847</v>
      </c>
      <c r="C295" s="83" t="s">
        <v>875</v>
      </c>
      <c r="D295" s="83" t="s">
        <v>429</v>
      </c>
      <c r="E295" s="83"/>
      <c r="F295" s="83"/>
      <c r="G295" s="83"/>
      <c r="H295" s="67">
        <f>K308+H296</f>
        <v>16982832</v>
      </c>
    </row>
    <row r="296" spans="1:8" ht="15.75">
      <c r="A296" s="23"/>
      <c r="B296" s="52" t="s">
        <v>848</v>
      </c>
      <c r="C296" s="83" t="s">
        <v>875</v>
      </c>
      <c r="D296" s="83" t="s">
        <v>429</v>
      </c>
      <c r="E296" s="83" t="s">
        <v>340</v>
      </c>
      <c r="F296" s="83"/>
      <c r="G296" s="83"/>
      <c r="H296" s="67">
        <f aca="true" t="shared" si="35" ref="H296:H298">H297</f>
        <v>16982832</v>
      </c>
    </row>
    <row r="297" spans="1:8" ht="47.25">
      <c r="A297" s="23"/>
      <c r="B297" s="90" t="s">
        <v>589</v>
      </c>
      <c r="C297" s="83" t="s">
        <v>875</v>
      </c>
      <c r="D297" s="83" t="s">
        <v>429</v>
      </c>
      <c r="E297" s="83" t="s">
        <v>340</v>
      </c>
      <c r="F297" s="83" t="s">
        <v>590</v>
      </c>
      <c r="G297" s="83"/>
      <c r="H297" s="65">
        <f t="shared" si="35"/>
        <v>16982832</v>
      </c>
    </row>
    <row r="298" spans="1:8" ht="63">
      <c r="A298" s="23"/>
      <c r="B298" s="88" t="s">
        <v>591</v>
      </c>
      <c r="C298" s="87" t="s">
        <v>875</v>
      </c>
      <c r="D298" s="83" t="s">
        <v>429</v>
      </c>
      <c r="E298" s="83" t="s">
        <v>340</v>
      </c>
      <c r="F298" s="87" t="s">
        <v>592</v>
      </c>
      <c r="G298" s="83"/>
      <c r="H298" s="65">
        <f t="shared" si="35"/>
        <v>16982832</v>
      </c>
    </row>
    <row r="299" spans="1:8" ht="31.5">
      <c r="A299" s="23"/>
      <c r="B299" s="88" t="s">
        <v>593</v>
      </c>
      <c r="C299" s="87" t="s">
        <v>875</v>
      </c>
      <c r="D299" s="83" t="s">
        <v>429</v>
      </c>
      <c r="E299" s="83" t="s">
        <v>340</v>
      </c>
      <c r="F299" s="87" t="s">
        <v>594</v>
      </c>
      <c r="G299" s="83"/>
      <c r="H299" s="65">
        <f>H300+H306+H303</f>
        <v>16982832</v>
      </c>
    </row>
    <row r="300" spans="1:8" ht="47.25">
      <c r="A300" s="23"/>
      <c r="B300" s="88" t="s">
        <v>743</v>
      </c>
      <c r="C300" s="87" t="s">
        <v>875</v>
      </c>
      <c r="D300" s="87" t="s">
        <v>429</v>
      </c>
      <c r="E300" s="87" t="s">
        <v>340</v>
      </c>
      <c r="F300" s="87" t="s">
        <v>744</v>
      </c>
      <c r="G300" s="83"/>
      <c r="H300" s="65">
        <f>H301+H302</f>
        <v>14969684</v>
      </c>
    </row>
    <row r="301" spans="1:8" ht="31.5">
      <c r="A301" s="23"/>
      <c r="B301" s="88" t="s">
        <v>562</v>
      </c>
      <c r="C301" s="87" t="s">
        <v>875</v>
      </c>
      <c r="D301" s="87" t="s">
        <v>429</v>
      </c>
      <c r="E301" s="87" t="s">
        <v>511</v>
      </c>
      <c r="F301" s="87" t="s">
        <v>744</v>
      </c>
      <c r="G301" s="87" t="s">
        <v>563</v>
      </c>
      <c r="H301" s="65">
        <v>4184806.33</v>
      </c>
    </row>
    <row r="302" spans="1:8" ht="31.5">
      <c r="A302" s="23"/>
      <c r="B302" s="53" t="s">
        <v>447</v>
      </c>
      <c r="C302" s="87"/>
      <c r="D302" s="87" t="s">
        <v>429</v>
      </c>
      <c r="E302" s="87" t="s">
        <v>511</v>
      </c>
      <c r="F302" s="87" t="s">
        <v>744</v>
      </c>
      <c r="G302" s="87" t="s">
        <v>448</v>
      </c>
      <c r="H302" s="65">
        <v>10784877.67</v>
      </c>
    </row>
    <row r="303" spans="1:8" ht="31.5">
      <c r="A303" s="23"/>
      <c r="B303" s="88" t="s">
        <v>745</v>
      </c>
      <c r="C303" s="87" t="s">
        <v>875</v>
      </c>
      <c r="D303" s="87" t="s">
        <v>429</v>
      </c>
      <c r="E303" s="87" t="s">
        <v>340</v>
      </c>
      <c r="F303" s="87" t="s">
        <v>746</v>
      </c>
      <c r="G303" s="87"/>
      <c r="H303" s="65">
        <f>H304+H305</f>
        <v>1670088</v>
      </c>
    </row>
    <row r="304" spans="1:8" ht="31.5">
      <c r="A304" s="23"/>
      <c r="B304" s="88" t="s">
        <v>562</v>
      </c>
      <c r="C304" s="87" t="s">
        <v>875</v>
      </c>
      <c r="D304" s="87" t="s">
        <v>429</v>
      </c>
      <c r="E304" s="87" t="s">
        <v>511</v>
      </c>
      <c r="F304" s="87" t="s">
        <v>746</v>
      </c>
      <c r="G304" s="87" t="s">
        <v>563</v>
      </c>
      <c r="H304" s="65">
        <v>464978.48</v>
      </c>
    </row>
    <row r="305" spans="1:8" ht="31.5">
      <c r="A305" s="23"/>
      <c r="B305" s="53" t="s">
        <v>447</v>
      </c>
      <c r="C305" s="87"/>
      <c r="D305" s="87" t="s">
        <v>429</v>
      </c>
      <c r="E305" s="87" t="s">
        <v>511</v>
      </c>
      <c r="F305" s="87" t="s">
        <v>746</v>
      </c>
      <c r="G305" s="87" t="s">
        <v>448</v>
      </c>
      <c r="H305" s="65">
        <v>1205109.52</v>
      </c>
    </row>
    <row r="306" spans="1:8" ht="31.5">
      <c r="A306" s="23"/>
      <c r="B306" s="88" t="s">
        <v>595</v>
      </c>
      <c r="C306" s="87" t="s">
        <v>875</v>
      </c>
      <c r="D306" s="87" t="s">
        <v>429</v>
      </c>
      <c r="E306" s="87" t="s">
        <v>511</v>
      </c>
      <c r="F306" s="87" t="s">
        <v>747</v>
      </c>
      <c r="G306" s="87"/>
      <c r="H306" s="65">
        <f>H307</f>
        <v>343060</v>
      </c>
    </row>
    <row r="307" spans="1:11" ht="31.5">
      <c r="A307" s="23"/>
      <c r="B307" s="53" t="s">
        <v>447</v>
      </c>
      <c r="C307" s="87"/>
      <c r="D307" s="87" t="s">
        <v>429</v>
      </c>
      <c r="E307" s="87" t="s">
        <v>511</v>
      </c>
      <c r="F307" s="87" t="s">
        <v>747</v>
      </c>
      <c r="G307" s="87" t="s">
        <v>448</v>
      </c>
      <c r="H307" s="65">
        <v>343060</v>
      </c>
      <c r="I307" s="109"/>
      <c r="J307" s="109"/>
      <c r="K307" s="132"/>
    </row>
    <row r="308" spans="1:9" ht="31.5">
      <c r="A308" s="23"/>
      <c r="B308" s="90" t="s">
        <v>857</v>
      </c>
      <c r="C308" s="83" t="s">
        <v>875</v>
      </c>
      <c r="D308" s="83" t="s">
        <v>858</v>
      </c>
      <c r="E308" s="83"/>
      <c r="F308" s="83"/>
      <c r="G308" s="83"/>
      <c r="H308" s="67">
        <f aca="true" t="shared" si="36" ref="H308:H313">H309</f>
        <v>9284113</v>
      </c>
      <c r="I308" s="75"/>
    </row>
    <row r="309" spans="1:9" ht="47.25">
      <c r="A309" s="23"/>
      <c r="B309" s="36" t="s">
        <v>859</v>
      </c>
      <c r="C309" s="83" t="s">
        <v>875</v>
      </c>
      <c r="D309" s="83" t="s">
        <v>860</v>
      </c>
      <c r="E309" s="83" t="s">
        <v>340</v>
      </c>
      <c r="F309" s="83"/>
      <c r="G309" s="83"/>
      <c r="H309" s="67">
        <f t="shared" si="36"/>
        <v>9284113</v>
      </c>
      <c r="I309" s="75"/>
    </row>
    <row r="310" spans="1:9" ht="47.25">
      <c r="A310" s="23"/>
      <c r="B310" s="90" t="s">
        <v>414</v>
      </c>
      <c r="C310" s="83" t="s">
        <v>875</v>
      </c>
      <c r="D310" s="83" t="s">
        <v>860</v>
      </c>
      <c r="E310" s="83" t="s">
        <v>340</v>
      </c>
      <c r="F310" s="83" t="s">
        <v>415</v>
      </c>
      <c r="G310" s="87"/>
      <c r="H310" s="65">
        <f t="shared" si="36"/>
        <v>9284113</v>
      </c>
      <c r="I310" s="75"/>
    </row>
    <row r="311" spans="1:9" ht="63">
      <c r="A311" s="23"/>
      <c r="B311" s="88" t="s">
        <v>861</v>
      </c>
      <c r="C311" s="87" t="s">
        <v>875</v>
      </c>
      <c r="D311" s="87" t="s">
        <v>858</v>
      </c>
      <c r="E311" s="87" t="s">
        <v>340</v>
      </c>
      <c r="F311" s="87" t="s">
        <v>862</v>
      </c>
      <c r="G311" s="87"/>
      <c r="H311" s="65">
        <f t="shared" si="36"/>
        <v>9284113</v>
      </c>
      <c r="I311" s="75"/>
    </row>
    <row r="312" spans="1:9" ht="31.5">
      <c r="A312" s="23"/>
      <c r="B312" s="88" t="s">
        <v>863</v>
      </c>
      <c r="C312" s="87" t="s">
        <v>875</v>
      </c>
      <c r="D312" s="87" t="s">
        <v>860</v>
      </c>
      <c r="E312" s="87" t="s">
        <v>511</v>
      </c>
      <c r="F312" s="87" t="s">
        <v>864</v>
      </c>
      <c r="G312" s="87"/>
      <c r="H312" s="65">
        <f t="shared" si="36"/>
        <v>9284113</v>
      </c>
      <c r="I312" s="75"/>
    </row>
    <row r="313" spans="1:9" ht="31.5">
      <c r="A313" s="23"/>
      <c r="B313" s="88" t="s">
        <v>865</v>
      </c>
      <c r="C313" s="87" t="s">
        <v>875</v>
      </c>
      <c r="D313" s="87" t="s">
        <v>858</v>
      </c>
      <c r="E313" s="87" t="s">
        <v>340</v>
      </c>
      <c r="F313" s="87" t="s">
        <v>866</v>
      </c>
      <c r="G313" s="87"/>
      <c r="H313" s="65">
        <f t="shared" si="36"/>
        <v>9284113</v>
      </c>
      <c r="I313" s="75"/>
    </row>
    <row r="314" spans="1:9" ht="15.75">
      <c r="A314" s="23"/>
      <c r="B314" s="88" t="s">
        <v>867</v>
      </c>
      <c r="C314" s="87" t="s">
        <v>875</v>
      </c>
      <c r="D314" s="87" t="s">
        <v>858</v>
      </c>
      <c r="E314" s="87" t="s">
        <v>340</v>
      </c>
      <c r="F314" s="87" t="s">
        <v>866</v>
      </c>
      <c r="G314" s="87" t="s">
        <v>509</v>
      </c>
      <c r="H314" s="65">
        <v>9284113</v>
      </c>
      <c r="I314" s="75"/>
    </row>
    <row r="315" spans="1:9" ht="31.5">
      <c r="A315" s="23"/>
      <c r="B315" s="52" t="s">
        <v>880</v>
      </c>
      <c r="C315" s="83" t="s">
        <v>876</v>
      </c>
      <c r="D315" s="87"/>
      <c r="E315" s="87"/>
      <c r="F315" s="87"/>
      <c r="G315" s="87"/>
      <c r="H315" s="67">
        <f>H316+H462</f>
        <v>554150658.5900002</v>
      </c>
      <c r="I315" s="75"/>
    </row>
    <row r="316" spans="1:9" ht="15.75">
      <c r="A316" s="23"/>
      <c r="B316" s="36" t="s">
        <v>599</v>
      </c>
      <c r="C316" s="83" t="s">
        <v>876</v>
      </c>
      <c r="D316" s="83" t="s">
        <v>600</v>
      </c>
      <c r="E316" s="83"/>
      <c r="F316" s="83"/>
      <c r="G316" s="87"/>
      <c r="H316" s="67">
        <f>H317+H334+H417+H435+H447</f>
        <v>553171499.5900002</v>
      </c>
      <c r="I316" s="75"/>
    </row>
    <row r="317" spans="1:9" ht="15.75">
      <c r="A317" s="23"/>
      <c r="B317" s="36" t="s">
        <v>601</v>
      </c>
      <c r="C317" s="83" t="s">
        <v>876</v>
      </c>
      <c r="D317" s="83" t="s">
        <v>600</v>
      </c>
      <c r="E317" s="83" t="s">
        <v>340</v>
      </c>
      <c r="F317" s="87"/>
      <c r="G317" s="87"/>
      <c r="H317" s="67">
        <f aca="true" t="shared" si="37" ref="H317:H318">H318</f>
        <v>32782596</v>
      </c>
      <c r="I317" s="75"/>
    </row>
    <row r="318" spans="1:9" ht="31.5">
      <c r="A318" s="23"/>
      <c r="B318" s="36" t="s">
        <v>602</v>
      </c>
      <c r="C318" s="83" t="s">
        <v>876</v>
      </c>
      <c r="D318" s="83" t="s">
        <v>600</v>
      </c>
      <c r="E318" s="83" t="s">
        <v>340</v>
      </c>
      <c r="F318" s="83" t="s">
        <v>603</v>
      </c>
      <c r="G318" s="83"/>
      <c r="H318" s="67">
        <f t="shared" si="37"/>
        <v>32782596</v>
      </c>
      <c r="I318" s="75"/>
    </row>
    <row r="319" spans="1:9" ht="47.25">
      <c r="A319" s="23"/>
      <c r="B319" s="39" t="s">
        <v>604</v>
      </c>
      <c r="C319" s="87" t="s">
        <v>876</v>
      </c>
      <c r="D319" s="87" t="s">
        <v>600</v>
      </c>
      <c r="E319" s="87" t="s">
        <v>340</v>
      </c>
      <c r="F319" s="87" t="s">
        <v>605</v>
      </c>
      <c r="G319" s="87"/>
      <c r="H319" s="65">
        <f>H320+H331</f>
        <v>32782596</v>
      </c>
      <c r="I319" s="75"/>
    </row>
    <row r="320" spans="1:9" ht="31.5">
      <c r="A320" s="23"/>
      <c r="B320" s="39" t="s">
        <v>606</v>
      </c>
      <c r="C320" s="87" t="s">
        <v>876</v>
      </c>
      <c r="D320" s="87" t="s">
        <v>600</v>
      </c>
      <c r="E320" s="87" t="s">
        <v>340</v>
      </c>
      <c r="F320" s="87" t="s">
        <v>607</v>
      </c>
      <c r="G320" s="87"/>
      <c r="H320" s="65">
        <f>H324+H327+H321</f>
        <v>31907596</v>
      </c>
      <c r="I320" s="75"/>
    </row>
    <row r="321" spans="1:9" ht="78.75">
      <c r="A321" s="23"/>
      <c r="B321" s="88" t="s">
        <v>608</v>
      </c>
      <c r="C321" s="87" t="s">
        <v>876</v>
      </c>
      <c r="D321" s="87" t="s">
        <v>600</v>
      </c>
      <c r="E321" s="87" t="s">
        <v>340</v>
      </c>
      <c r="F321" s="87" t="s">
        <v>609</v>
      </c>
      <c r="G321" s="87"/>
      <c r="H321" s="65">
        <f>H322+H323</f>
        <v>1346203</v>
      </c>
      <c r="I321" s="75"/>
    </row>
    <row r="322" spans="1:9" ht="63">
      <c r="A322" s="23"/>
      <c r="B322" s="88" t="s">
        <v>349</v>
      </c>
      <c r="C322" s="87" t="s">
        <v>876</v>
      </c>
      <c r="D322" s="87" t="s">
        <v>600</v>
      </c>
      <c r="E322" s="87" t="s">
        <v>340</v>
      </c>
      <c r="F322" s="87" t="s">
        <v>609</v>
      </c>
      <c r="G322" s="87" t="s">
        <v>350</v>
      </c>
      <c r="H322" s="65">
        <v>1000203</v>
      </c>
      <c r="I322" s="75"/>
    </row>
    <row r="323" spans="1:9" ht="15.75">
      <c r="A323" s="23"/>
      <c r="B323" s="53" t="s">
        <v>445</v>
      </c>
      <c r="C323" s="87" t="s">
        <v>876</v>
      </c>
      <c r="D323" s="87" t="s">
        <v>600</v>
      </c>
      <c r="E323" s="87" t="s">
        <v>340</v>
      </c>
      <c r="F323" s="87" t="s">
        <v>609</v>
      </c>
      <c r="G323" s="87" t="s">
        <v>446</v>
      </c>
      <c r="H323" s="65">
        <v>346000</v>
      </c>
      <c r="I323" s="75"/>
    </row>
    <row r="324" spans="1:9" ht="110.25">
      <c r="A324" s="23"/>
      <c r="B324" s="55" t="s">
        <v>610</v>
      </c>
      <c r="C324" s="87" t="s">
        <v>876</v>
      </c>
      <c r="D324" s="87" t="s">
        <v>600</v>
      </c>
      <c r="E324" s="87" t="s">
        <v>340</v>
      </c>
      <c r="F324" s="87" t="s">
        <v>611</v>
      </c>
      <c r="G324" s="87"/>
      <c r="H324" s="65">
        <f>H325+H326</f>
        <v>16772637</v>
      </c>
      <c r="I324" s="75"/>
    </row>
    <row r="325" spans="1:9" ht="63">
      <c r="A325" s="23"/>
      <c r="B325" s="88" t="s">
        <v>349</v>
      </c>
      <c r="C325" s="87" t="s">
        <v>876</v>
      </c>
      <c r="D325" s="87" t="s">
        <v>600</v>
      </c>
      <c r="E325" s="87" t="s">
        <v>340</v>
      </c>
      <c r="F325" s="87" t="s">
        <v>611</v>
      </c>
      <c r="G325" s="87" t="s">
        <v>500</v>
      </c>
      <c r="H325" s="65">
        <v>16640665</v>
      </c>
      <c r="I325" s="75"/>
    </row>
    <row r="326" spans="1:9" ht="31.5">
      <c r="A326" s="23"/>
      <c r="B326" s="88" t="s">
        <v>358</v>
      </c>
      <c r="C326" s="87" t="s">
        <v>876</v>
      </c>
      <c r="D326" s="87" t="s">
        <v>600</v>
      </c>
      <c r="E326" s="87" t="s">
        <v>340</v>
      </c>
      <c r="F326" s="87" t="s">
        <v>611</v>
      </c>
      <c r="G326" s="87" t="s">
        <v>359</v>
      </c>
      <c r="H326" s="65">
        <v>131972</v>
      </c>
      <c r="I326" s="75"/>
    </row>
    <row r="327" spans="1:9" ht="31.5">
      <c r="A327" s="23"/>
      <c r="B327" s="53" t="s">
        <v>498</v>
      </c>
      <c r="C327" s="87" t="s">
        <v>876</v>
      </c>
      <c r="D327" s="87" t="s">
        <v>600</v>
      </c>
      <c r="E327" s="87" t="s">
        <v>340</v>
      </c>
      <c r="F327" s="87" t="s">
        <v>616</v>
      </c>
      <c r="G327" s="87"/>
      <c r="H327" s="65">
        <f>H328+H329+H330</f>
        <v>13788756</v>
      </c>
      <c r="I327" s="75"/>
    </row>
    <row r="328" spans="1:9" ht="63">
      <c r="A328" s="23"/>
      <c r="B328" s="88" t="s">
        <v>349</v>
      </c>
      <c r="C328" s="87" t="s">
        <v>876</v>
      </c>
      <c r="D328" s="87" t="s">
        <v>600</v>
      </c>
      <c r="E328" s="87" t="s">
        <v>340</v>
      </c>
      <c r="F328" s="87" t="s">
        <v>616</v>
      </c>
      <c r="G328" s="87" t="s">
        <v>500</v>
      </c>
      <c r="H328" s="65">
        <v>5157920</v>
      </c>
      <c r="I328" s="75"/>
    </row>
    <row r="329" spans="1:9" ht="31.5">
      <c r="A329" s="23"/>
      <c r="B329" s="88" t="s">
        <v>358</v>
      </c>
      <c r="C329" s="87" t="s">
        <v>876</v>
      </c>
      <c r="D329" s="87" t="s">
        <v>600</v>
      </c>
      <c r="E329" s="87" t="s">
        <v>340</v>
      </c>
      <c r="F329" s="87" t="s">
        <v>616</v>
      </c>
      <c r="G329" s="87" t="s">
        <v>359</v>
      </c>
      <c r="H329" s="65">
        <v>8499488.44</v>
      </c>
      <c r="I329" s="75"/>
    </row>
    <row r="330" spans="1:9" ht="15.75">
      <c r="A330" s="23"/>
      <c r="B330" s="88" t="s">
        <v>360</v>
      </c>
      <c r="C330" s="87" t="s">
        <v>876</v>
      </c>
      <c r="D330" s="87" t="s">
        <v>600</v>
      </c>
      <c r="E330" s="87" t="s">
        <v>340</v>
      </c>
      <c r="F330" s="87" t="s">
        <v>616</v>
      </c>
      <c r="G330" s="87" t="s">
        <v>361</v>
      </c>
      <c r="H330" s="92">
        <v>131347.56</v>
      </c>
      <c r="I330" s="75"/>
    </row>
    <row r="331" spans="1:9" ht="15.75">
      <c r="A331" s="23"/>
      <c r="B331" s="88" t="s">
        <v>612</v>
      </c>
      <c r="C331" s="87" t="s">
        <v>876</v>
      </c>
      <c r="D331" s="87" t="s">
        <v>600</v>
      </c>
      <c r="E331" s="87" t="s">
        <v>340</v>
      </c>
      <c r="F331" s="87" t="s">
        <v>613</v>
      </c>
      <c r="G331" s="87"/>
      <c r="H331" s="92">
        <f aca="true" t="shared" si="38" ref="H331:H332">H332</f>
        <v>875000</v>
      </c>
      <c r="I331" s="75"/>
    </row>
    <row r="332" spans="1:9" ht="15.75">
      <c r="A332" s="23"/>
      <c r="B332" s="88" t="s">
        <v>614</v>
      </c>
      <c r="C332" s="87" t="s">
        <v>876</v>
      </c>
      <c r="D332" s="87" t="s">
        <v>600</v>
      </c>
      <c r="E332" s="87" t="s">
        <v>340</v>
      </c>
      <c r="F332" s="87" t="s">
        <v>615</v>
      </c>
      <c r="G332" s="87"/>
      <c r="H332" s="92">
        <f t="shared" si="38"/>
        <v>875000</v>
      </c>
      <c r="I332" s="75"/>
    </row>
    <row r="333" spans="1:9" ht="31.5">
      <c r="A333" s="23"/>
      <c r="B333" s="88" t="s">
        <v>358</v>
      </c>
      <c r="C333" s="87" t="s">
        <v>876</v>
      </c>
      <c r="D333" s="87" t="s">
        <v>600</v>
      </c>
      <c r="E333" s="87" t="s">
        <v>340</v>
      </c>
      <c r="F333" s="87" t="s">
        <v>615</v>
      </c>
      <c r="G333" s="87" t="s">
        <v>359</v>
      </c>
      <c r="H333" s="92">
        <v>875000</v>
      </c>
      <c r="I333" s="75"/>
    </row>
    <row r="334" spans="1:9" ht="15.75">
      <c r="A334" s="23"/>
      <c r="B334" s="36" t="s">
        <v>617</v>
      </c>
      <c r="C334" s="83" t="s">
        <v>876</v>
      </c>
      <c r="D334" s="83" t="s">
        <v>600</v>
      </c>
      <c r="E334" s="83" t="s">
        <v>342</v>
      </c>
      <c r="F334" s="87"/>
      <c r="G334" s="87"/>
      <c r="H334" s="67">
        <f>H335+H412+H407</f>
        <v>501702191.68</v>
      </c>
      <c r="I334" s="75"/>
    </row>
    <row r="335" spans="1:9" ht="31.5">
      <c r="A335" s="23"/>
      <c r="B335" s="36" t="s">
        <v>602</v>
      </c>
      <c r="C335" s="83" t="s">
        <v>876</v>
      </c>
      <c r="D335" s="83" t="s">
        <v>600</v>
      </c>
      <c r="E335" s="83" t="s">
        <v>342</v>
      </c>
      <c r="F335" s="83" t="s">
        <v>603</v>
      </c>
      <c r="G335" s="83"/>
      <c r="H335" s="67">
        <f>H336</f>
        <v>501339191.68</v>
      </c>
      <c r="I335" s="75"/>
    </row>
    <row r="336" spans="1:9" ht="47.25">
      <c r="A336" s="23"/>
      <c r="B336" s="39" t="s">
        <v>604</v>
      </c>
      <c r="C336" s="87" t="s">
        <v>876</v>
      </c>
      <c r="D336" s="87" t="s">
        <v>600</v>
      </c>
      <c r="E336" s="87" t="s">
        <v>342</v>
      </c>
      <c r="F336" s="87" t="s">
        <v>605</v>
      </c>
      <c r="G336" s="87"/>
      <c r="H336" s="65">
        <f>H337+H340+H346+H343+H404+H401</f>
        <v>501339191.68</v>
      </c>
      <c r="I336" s="75"/>
    </row>
    <row r="337" spans="1:9" ht="15.75">
      <c r="A337" s="23"/>
      <c r="B337" s="39" t="s">
        <v>618</v>
      </c>
      <c r="C337" s="87" t="s">
        <v>876</v>
      </c>
      <c r="D337" s="87" t="s">
        <v>600</v>
      </c>
      <c r="E337" s="87" t="s">
        <v>342</v>
      </c>
      <c r="F337" s="87" t="s">
        <v>619</v>
      </c>
      <c r="G337" s="87"/>
      <c r="H337" s="65">
        <f aca="true" t="shared" si="39" ref="H337:H338">H338</f>
        <v>2532179</v>
      </c>
      <c r="I337" s="75"/>
    </row>
    <row r="338" spans="1:9" ht="141.75">
      <c r="A338" s="23"/>
      <c r="B338" s="88" t="s">
        <v>620</v>
      </c>
      <c r="C338" s="87" t="s">
        <v>876</v>
      </c>
      <c r="D338" s="87" t="s">
        <v>600</v>
      </c>
      <c r="E338" s="87" t="s">
        <v>342</v>
      </c>
      <c r="F338" s="89" t="s">
        <v>621</v>
      </c>
      <c r="G338" s="87"/>
      <c r="H338" s="65">
        <f t="shared" si="39"/>
        <v>2532179</v>
      </c>
      <c r="I338" s="75"/>
    </row>
    <row r="339" spans="1:9" ht="31.5">
      <c r="A339" s="23"/>
      <c r="B339" s="88" t="s">
        <v>358</v>
      </c>
      <c r="C339" s="87" t="s">
        <v>876</v>
      </c>
      <c r="D339" s="87" t="s">
        <v>600</v>
      </c>
      <c r="E339" s="87" t="s">
        <v>342</v>
      </c>
      <c r="F339" s="89" t="s">
        <v>621</v>
      </c>
      <c r="G339" s="87" t="s">
        <v>359</v>
      </c>
      <c r="H339" s="65">
        <v>2532179</v>
      </c>
      <c r="I339" s="75"/>
    </row>
    <row r="340" spans="1:9" ht="15.75">
      <c r="A340" s="23"/>
      <c r="B340" s="88" t="s">
        <v>622</v>
      </c>
      <c r="C340" s="87" t="s">
        <v>876</v>
      </c>
      <c r="D340" s="87" t="s">
        <v>600</v>
      </c>
      <c r="E340" s="87" t="s">
        <v>342</v>
      </c>
      <c r="F340" s="87" t="s">
        <v>623</v>
      </c>
      <c r="G340" s="87"/>
      <c r="H340" s="65">
        <f aca="true" t="shared" si="40" ref="H340:H341">H341</f>
        <v>1326847.61</v>
      </c>
      <c r="I340" s="75"/>
    </row>
    <row r="341" spans="1:9" ht="94.5">
      <c r="A341" s="23"/>
      <c r="B341" s="88" t="s">
        <v>624</v>
      </c>
      <c r="C341" s="87" t="s">
        <v>876</v>
      </c>
      <c r="D341" s="87" t="s">
        <v>600</v>
      </c>
      <c r="E341" s="87" t="s">
        <v>342</v>
      </c>
      <c r="F341" s="87" t="s">
        <v>625</v>
      </c>
      <c r="G341" s="87"/>
      <c r="H341" s="65">
        <f t="shared" si="40"/>
        <v>1326847.61</v>
      </c>
      <c r="I341" s="75"/>
    </row>
    <row r="342" spans="1:9" ht="31.5">
      <c r="A342" s="23"/>
      <c r="B342" s="88" t="s">
        <v>358</v>
      </c>
      <c r="C342" s="87" t="s">
        <v>876</v>
      </c>
      <c r="D342" s="87" t="s">
        <v>600</v>
      </c>
      <c r="E342" s="87" t="s">
        <v>342</v>
      </c>
      <c r="F342" s="87" t="s">
        <v>625</v>
      </c>
      <c r="G342" s="87" t="s">
        <v>359</v>
      </c>
      <c r="H342" s="65">
        <v>1326847.61</v>
      </c>
      <c r="I342" s="75"/>
    </row>
    <row r="343" spans="1:9" ht="31.5">
      <c r="A343" s="23"/>
      <c r="B343" s="88" t="s">
        <v>626</v>
      </c>
      <c r="C343" s="87" t="s">
        <v>876</v>
      </c>
      <c r="D343" s="87" t="s">
        <v>600</v>
      </c>
      <c r="E343" s="87" t="s">
        <v>342</v>
      </c>
      <c r="F343" s="87" t="s">
        <v>627</v>
      </c>
      <c r="G343" s="87"/>
      <c r="H343" s="65">
        <f aca="true" t="shared" si="41" ref="H343:H344">H344</f>
        <v>2257274</v>
      </c>
      <c r="I343" s="75"/>
    </row>
    <row r="344" spans="1:9" ht="63">
      <c r="A344" s="23"/>
      <c r="B344" s="111" t="s">
        <v>628</v>
      </c>
      <c r="C344" s="87" t="s">
        <v>876</v>
      </c>
      <c r="D344" s="87" t="s">
        <v>600</v>
      </c>
      <c r="E344" s="87" t="s">
        <v>342</v>
      </c>
      <c r="F344" s="87" t="s">
        <v>629</v>
      </c>
      <c r="G344" s="87"/>
      <c r="H344" s="65">
        <f t="shared" si="41"/>
        <v>2257274</v>
      </c>
      <c r="I344" s="75"/>
    </row>
    <row r="345" spans="1:9" ht="63">
      <c r="A345" s="23"/>
      <c r="B345" s="88" t="s">
        <v>349</v>
      </c>
      <c r="C345" s="87" t="s">
        <v>876</v>
      </c>
      <c r="D345" s="87" t="s">
        <v>600</v>
      </c>
      <c r="E345" s="87" t="s">
        <v>342</v>
      </c>
      <c r="F345" s="87" t="s">
        <v>629</v>
      </c>
      <c r="G345" s="87" t="s">
        <v>350</v>
      </c>
      <c r="H345" s="65">
        <v>2257274</v>
      </c>
      <c r="I345" s="75"/>
    </row>
    <row r="346" spans="1:9" ht="31.5">
      <c r="A346" s="23"/>
      <c r="B346" s="39" t="s">
        <v>630</v>
      </c>
      <c r="C346" s="87" t="s">
        <v>876</v>
      </c>
      <c r="D346" s="87" t="s">
        <v>600</v>
      </c>
      <c r="E346" s="87" t="s">
        <v>342</v>
      </c>
      <c r="F346" s="87" t="s">
        <v>631</v>
      </c>
      <c r="G346" s="87"/>
      <c r="H346" s="65">
        <f>H350+H396+H354+H356+H358+H376+H378+H390+H392+H394+H386+H362+H369+H347+H388+H380+H382+H384+H360</f>
        <v>484185355.07</v>
      </c>
      <c r="I346" s="75"/>
    </row>
    <row r="347" spans="1:9" ht="78.75">
      <c r="A347" s="23"/>
      <c r="B347" s="39" t="s">
        <v>608</v>
      </c>
      <c r="C347" s="87" t="s">
        <v>876</v>
      </c>
      <c r="D347" s="87" t="s">
        <v>600</v>
      </c>
      <c r="E347" s="87" t="s">
        <v>342</v>
      </c>
      <c r="F347" s="87" t="s">
        <v>632</v>
      </c>
      <c r="G347" s="87"/>
      <c r="H347" s="65">
        <f>H348+H349</f>
        <v>14800036</v>
      </c>
      <c r="I347" s="75"/>
    </row>
    <row r="348" spans="1:9" ht="63">
      <c r="A348" s="23"/>
      <c r="B348" s="88" t="s">
        <v>349</v>
      </c>
      <c r="C348" s="87" t="s">
        <v>876</v>
      </c>
      <c r="D348" s="87" t="s">
        <v>600</v>
      </c>
      <c r="E348" s="87" t="s">
        <v>342</v>
      </c>
      <c r="F348" s="87" t="s">
        <v>632</v>
      </c>
      <c r="G348" s="87" t="s">
        <v>350</v>
      </c>
      <c r="H348" s="65">
        <v>10374918</v>
      </c>
      <c r="I348" s="75"/>
    </row>
    <row r="349" spans="1:9" ht="15.75">
      <c r="A349" s="23"/>
      <c r="B349" s="53" t="s">
        <v>445</v>
      </c>
      <c r="C349" s="87" t="s">
        <v>876</v>
      </c>
      <c r="D349" s="87" t="s">
        <v>600</v>
      </c>
      <c r="E349" s="87" t="s">
        <v>342</v>
      </c>
      <c r="F349" s="87" t="s">
        <v>632</v>
      </c>
      <c r="G349" s="87" t="s">
        <v>446</v>
      </c>
      <c r="H349" s="65">
        <v>4425118</v>
      </c>
      <c r="I349" s="75"/>
    </row>
    <row r="350" spans="1:9" ht="110.25">
      <c r="A350" s="23"/>
      <c r="B350" s="55" t="s">
        <v>633</v>
      </c>
      <c r="C350" s="87" t="s">
        <v>876</v>
      </c>
      <c r="D350" s="87" t="s">
        <v>600</v>
      </c>
      <c r="E350" s="87" t="s">
        <v>342</v>
      </c>
      <c r="F350" s="87" t="s">
        <v>634</v>
      </c>
      <c r="G350" s="87"/>
      <c r="H350" s="65">
        <f>H351+H352+H353</f>
        <v>256030163</v>
      </c>
      <c r="I350" s="75"/>
    </row>
    <row r="351" spans="1:9" ht="63">
      <c r="A351" s="23"/>
      <c r="B351" s="88" t="s">
        <v>349</v>
      </c>
      <c r="C351" s="87" t="s">
        <v>876</v>
      </c>
      <c r="D351" s="87" t="s">
        <v>600</v>
      </c>
      <c r="E351" s="87" t="s">
        <v>342</v>
      </c>
      <c r="F351" s="87" t="s">
        <v>634</v>
      </c>
      <c r="G351" s="87" t="s">
        <v>350</v>
      </c>
      <c r="H351" s="65">
        <v>248342657.03</v>
      </c>
      <c r="I351" s="75"/>
    </row>
    <row r="352" spans="1:9" ht="31.5">
      <c r="A352" s="23"/>
      <c r="B352" s="88" t="s">
        <v>358</v>
      </c>
      <c r="C352" s="87" t="s">
        <v>876</v>
      </c>
      <c r="D352" s="87" t="s">
        <v>600</v>
      </c>
      <c r="E352" s="87" t="s">
        <v>342</v>
      </c>
      <c r="F352" s="87" t="s">
        <v>634</v>
      </c>
      <c r="G352" s="87" t="s">
        <v>359</v>
      </c>
      <c r="H352" s="65">
        <v>6099817</v>
      </c>
      <c r="I352" s="75"/>
    </row>
    <row r="353" spans="1:9" ht="15.75">
      <c r="A353" s="23"/>
      <c r="B353" s="53" t="s">
        <v>445</v>
      </c>
      <c r="C353" s="87" t="s">
        <v>876</v>
      </c>
      <c r="D353" s="87" t="s">
        <v>600</v>
      </c>
      <c r="E353" s="87" t="s">
        <v>342</v>
      </c>
      <c r="F353" s="87" t="s">
        <v>634</v>
      </c>
      <c r="G353" s="87" t="s">
        <v>446</v>
      </c>
      <c r="H353" s="65">
        <v>1587688.97</v>
      </c>
      <c r="I353" s="75"/>
    </row>
    <row r="354" spans="1:9" ht="31.5">
      <c r="A354" s="23"/>
      <c r="B354" s="88" t="s">
        <v>635</v>
      </c>
      <c r="C354" s="87" t="s">
        <v>876</v>
      </c>
      <c r="D354" s="87" t="s">
        <v>600</v>
      </c>
      <c r="E354" s="87" t="s">
        <v>342</v>
      </c>
      <c r="F354" s="87" t="s">
        <v>636</v>
      </c>
      <c r="G354" s="87"/>
      <c r="H354" s="65">
        <f>H355</f>
        <v>183663</v>
      </c>
      <c r="I354" s="75"/>
    </row>
    <row r="355" spans="1:9" ht="63">
      <c r="A355" s="23"/>
      <c r="B355" s="88" t="s">
        <v>349</v>
      </c>
      <c r="C355" s="87" t="s">
        <v>876</v>
      </c>
      <c r="D355" s="87" t="s">
        <v>600</v>
      </c>
      <c r="E355" s="87" t="s">
        <v>342</v>
      </c>
      <c r="F355" s="87" t="s">
        <v>636</v>
      </c>
      <c r="G355" s="87" t="s">
        <v>350</v>
      </c>
      <c r="H355" s="65">
        <v>183663</v>
      </c>
      <c r="I355" s="75"/>
    </row>
    <row r="356" spans="1:9" ht="78.75">
      <c r="A356" s="23"/>
      <c r="B356" s="88" t="s">
        <v>637</v>
      </c>
      <c r="C356" s="87" t="s">
        <v>876</v>
      </c>
      <c r="D356" s="87" t="s">
        <v>600</v>
      </c>
      <c r="E356" s="87" t="s">
        <v>342</v>
      </c>
      <c r="F356" s="87" t="s">
        <v>638</v>
      </c>
      <c r="G356" s="87"/>
      <c r="H356" s="65">
        <f>H357</f>
        <v>1062527</v>
      </c>
      <c r="I356" s="75"/>
    </row>
    <row r="357" spans="1:9" ht="31.5">
      <c r="A357" s="23"/>
      <c r="B357" s="88" t="s">
        <v>358</v>
      </c>
      <c r="C357" s="87" t="s">
        <v>876</v>
      </c>
      <c r="D357" s="87" t="s">
        <v>600</v>
      </c>
      <c r="E357" s="87" t="s">
        <v>342</v>
      </c>
      <c r="F357" s="87" t="s">
        <v>638</v>
      </c>
      <c r="G357" s="87" t="s">
        <v>359</v>
      </c>
      <c r="H357" s="65">
        <v>1062527</v>
      </c>
      <c r="I357" s="75"/>
    </row>
    <row r="358" spans="1:9" ht="78.75">
      <c r="A358" s="23"/>
      <c r="B358" s="88" t="s">
        <v>639</v>
      </c>
      <c r="C358" s="87" t="s">
        <v>876</v>
      </c>
      <c r="D358" s="87" t="s">
        <v>600</v>
      </c>
      <c r="E358" s="87" t="s">
        <v>342</v>
      </c>
      <c r="F358" s="87" t="s">
        <v>640</v>
      </c>
      <c r="G358" s="87"/>
      <c r="H358" s="65">
        <f>H359</f>
        <v>485191</v>
      </c>
      <c r="I358" s="75"/>
    </row>
    <row r="359" spans="1:9" ht="31.5">
      <c r="A359" s="23"/>
      <c r="B359" s="88" t="s">
        <v>358</v>
      </c>
      <c r="C359" s="87" t="s">
        <v>876</v>
      </c>
      <c r="D359" s="87" t="s">
        <v>600</v>
      </c>
      <c r="E359" s="87" t="s">
        <v>342</v>
      </c>
      <c r="F359" s="87" t="s">
        <v>640</v>
      </c>
      <c r="G359" s="87" t="s">
        <v>359</v>
      </c>
      <c r="H359" s="65">
        <v>485191</v>
      </c>
      <c r="I359" s="75"/>
    </row>
    <row r="360" spans="1:9" ht="78.75">
      <c r="A360" s="23"/>
      <c r="B360" s="88" t="s">
        <v>641</v>
      </c>
      <c r="C360" s="87" t="s">
        <v>876</v>
      </c>
      <c r="D360" s="87" t="s">
        <v>600</v>
      </c>
      <c r="E360" s="87" t="s">
        <v>342</v>
      </c>
      <c r="F360" s="87" t="s">
        <v>642</v>
      </c>
      <c r="G360" s="87"/>
      <c r="H360" s="65">
        <f>H361</f>
        <v>552000</v>
      </c>
      <c r="I360" s="75"/>
    </row>
    <row r="361" spans="1:9" ht="31.5">
      <c r="A361" s="23"/>
      <c r="B361" s="88" t="s">
        <v>358</v>
      </c>
      <c r="C361" s="87" t="s">
        <v>876</v>
      </c>
      <c r="D361" s="87" t="s">
        <v>600</v>
      </c>
      <c r="E361" s="87" t="s">
        <v>342</v>
      </c>
      <c r="F361" s="87" t="s">
        <v>642</v>
      </c>
      <c r="G361" s="87" t="s">
        <v>359</v>
      </c>
      <c r="H361" s="65">
        <v>552000</v>
      </c>
      <c r="I361" s="75"/>
    </row>
    <row r="362" spans="1:9" ht="27.75" customHeight="1">
      <c r="A362" s="23"/>
      <c r="B362" s="88" t="s">
        <v>643</v>
      </c>
      <c r="C362" s="87" t="s">
        <v>876</v>
      </c>
      <c r="D362" s="87" t="s">
        <v>600</v>
      </c>
      <c r="E362" s="87" t="s">
        <v>342</v>
      </c>
      <c r="F362" s="87" t="s">
        <v>644</v>
      </c>
      <c r="G362" s="87"/>
      <c r="H362" s="65">
        <f>H363+H365+H367</f>
        <v>6514816</v>
      </c>
      <c r="I362" s="75"/>
    </row>
    <row r="363" spans="1:9" ht="31.5">
      <c r="A363" s="23"/>
      <c r="B363" s="88" t="s">
        <v>645</v>
      </c>
      <c r="C363" s="87" t="s">
        <v>876</v>
      </c>
      <c r="D363" s="87" t="s">
        <v>600</v>
      </c>
      <c r="E363" s="87" t="s">
        <v>342</v>
      </c>
      <c r="F363" s="87" t="s">
        <v>646</v>
      </c>
      <c r="G363" s="87"/>
      <c r="H363" s="65">
        <f>H364</f>
        <v>2400000</v>
      </c>
      <c r="I363" s="75"/>
    </row>
    <row r="364" spans="1:9" ht="31.5">
      <c r="A364" s="23"/>
      <c r="B364" s="88" t="s">
        <v>358</v>
      </c>
      <c r="C364" s="87" t="s">
        <v>876</v>
      </c>
      <c r="D364" s="87" t="s">
        <v>600</v>
      </c>
      <c r="E364" s="87" t="s">
        <v>342</v>
      </c>
      <c r="F364" s="87" t="s">
        <v>646</v>
      </c>
      <c r="G364" s="87" t="s">
        <v>359</v>
      </c>
      <c r="H364" s="65">
        <v>2400000</v>
      </c>
      <c r="I364" s="75"/>
    </row>
    <row r="365" spans="1:9" ht="31.5">
      <c r="A365" s="23"/>
      <c r="B365" s="88" t="s">
        <v>647</v>
      </c>
      <c r="C365" s="87" t="s">
        <v>876</v>
      </c>
      <c r="D365" s="87" t="s">
        <v>600</v>
      </c>
      <c r="E365" s="87" t="s">
        <v>342</v>
      </c>
      <c r="F365" s="87" t="s">
        <v>648</v>
      </c>
      <c r="G365" s="87"/>
      <c r="H365" s="65">
        <f>H366</f>
        <v>2246826</v>
      </c>
      <c r="I365" s="75"/>
    </row>
    <row r="366" spans="1:9" ht="31.5">
      <c r="A366" s="23"/>
      <c r="B366" s="88" t="s">
        <v>358</v>
      </c>
      <c r="C366" s="87" t="s">
        <v>876</v>
      </c>
      <c r="D366" s="87" t="s">
        <v>600</v>
      </c>
      <c r="E366" s="87" t="s">
        <v>342</v>
      </c>
      <c r="F366" s="87" t="s">
        <v>648</v>
      </c>
      <c r="G366" s="87" t="s">
        <v>359</v>
      </c>
      <c r="H366" s="65">
        <v>2246826</v>
      </c>
      <c r="I366" s="75"/>
    </row>
    <row r="367" spans="1:9" ht="47.25">
      <c r="A367" s="23"/>
      <c r="B367" s="88" t="s">
        <v>649</v>
      </c>
      <c r="C367" s="87" t="s">
        <v>876</v>
      </c>
      <c r="D367" s="87" t="s">
        <v>600</v>
      </c>
      <c r="E367" s="87" t="s">
        <v>342</v>
      </c>
      <c r="F367" s="87" t="s">
        <v>650</v>
      </c>
      <c r="G367" s="87"/>
      <c r="H367" s="65">
        <f>H368</f>
        <v>1867990</v>
      </c>
      <c r="I367" s="75"/>
    </row>
    <row r="368" spans="1:9" ht="31.5">
      <c r="A368" s="23"/>
      <c r="B368" s="88" t="s">
        <v>358</v>
      </c>
      <c r="C368" s="87" t="s">
        <v>876</v>
      </c>
      <c r="D368" s="87" t="s">
        <v>600</v>
      </c>
      <c r="E368" s="87" t="s">
        <v>342</v>
      </c>
      <c r="F368" s="87" t="s">
        <v>650</v>
      </c>
      <c r="G368" s="87" t="s">
        <v>359</v>
      </c>
      <c r="H368" s="65">
        <v>1867990</v>
      </c>
      <c r="I368" s="75"/>
    </row>
    <row r="369" spans="1:9" ht="31.5">
      <c r="A369" s="23"/>
      <c r="B369" s="88" t="s">
        <v>643</v>
      </c>
      <c r="C369" s="87" t="s">
        <v>876</v>
      </c>
      <c r="D369" s="87" t="s">
        <v>600</v>
      </c>
      <c r="E369" s="87" t="s">
        <v>342</v>
      </c>
      <c r="F369" s="87" t="s">
        <v>651</v>
      </c>
      <c r="G369" s="87"/>
      <c r="H369" s="65">
        <f>H370+H372+H374</f>
        <v>5231866.07</v>
      </c>
      <c r="I369" s="75"/>
    </row>
    <row r="370" spans="1:9" ht="31.5">
      <c r="A370" s="23"/>
      <c r="B370" s="88" t="s">
        <v>652</v>
      </c>
      <c r="C370" s="87" t="s">
        <v>876</v>
      </c>
      <c r="D370" s="87" t="s">
        <v>600</v>
      </c>
      <c r="E370" s="87" t="s">
        <v>342</v>
      </c>
      <c r="F370" s="87" t="s">
        <v>653</v>
      </c>
      <c r="G370" s="87"/>
      <c r="H370" s="65">
        <f>H371</f>
        <v>2117650</v>
      </c>
      <c r="I370" s="75"/>
    </row>
    <row r="371" spans="1:9" ht="31.5">
      <c r="A371" s="23"/>
      <c r="B371" s="88" t="s">
        <v>358</v>
      </c>
      <c r="C371" s="87" t="s">
        <v>876</v>
      </c>
      <c r="D371" s="87" t="s">
        <v>600</v>
      </c>
      <c r="E371" s="87" t="s">
        <v>342</v>
      </c>
      <c r="F371" s="87" t="s">
        <v>653</v>
      </c>
      <c r="G371" s="87" t="s">
        <v>359</v>
      </c>
      <c r="H371" s="65">
        <v>2117650</v>
      </c>
      <c r="I371" s="75"/>
    </row>
    <row r="372" spans="1:9" ht="31.5">
      <c r="A372" s="23"/>
      <c r="B372" s="88" t="s">
        <v>654</v>
      </c>
      <c r="C372" s="87" t="s">
        <v>876</v>
      </c>
      <c r="D372" s="87" t="s">
        <v>600</v>
      </c>
      <c r="E372" s="87" t="s">
        <v>342</v>
      </c>
      <c r="F372" s="87" t="s">
        <v>655</v>
      </c>
      <c r="G372" s="87"/>
      <c r="H372" s="65">
        <f>H373</f>
        <v>1868896.07</v>
      </c>
      <c r="I372" s="75"/>
    </row>
    <row r="373" spans="1:9" ht="31.5">
      <c r="A373" s="23"/>
      <c r="B373" s="88" t="s">
        <v>358</v>
      </c>
      <c r="C373" s="87" t="s">
        <v>876</v>
      </c>
      <c r="D373" s="87" t="s">
        <v>600</v>
      </c>
      <c r="E373" s="87" t="s">
        <v>342</v>
      </c>
      <c r="F373" s="87" t="s">
        <v>655</v>
      </c>
      <c r="G373" s="87" t="s">
        <v>359</v>
      </c>
      <c r="H373" s="65">
        <v>1868896.07</v>
      </c>
      <c r="I373" s="75"/>
    </row>
    <row r="374" spans="1:9" ht="47.25">
      <c r="A374" s="23"/>
      <c r="B374" s="88" t="s">
        <v>656</v>
      </c>
      <c r="C374" s="87" t="s">
        <v>876</v>
      </c>
      <c r="D374" s="87" t="s">
        <v>600</v>
      </c>
      <c r="E374" s="87" t="s">
        <v>342</v>
      </c>
      <c r="F374" s="87" t="s">
        <v>657</v>
      </c>
      <c r="G374" s="87"/>
      <c r="H374" s="65">
        <f>H375</f>
        <v>1245320</v>
      </c>
      <c r="I374" s="75"/>
    </row>
    <row r="375" spans="1:9" ht="31.5">
      <c r="A375" s="23"/>
      <c r="B375" s="88" t="s">
        <v>358</v>
      </c>
      <c r="C375" s="87" t="s">
        <v>876</v>
      </c>
      <c r="D375" s="87" t="s">
        <v>600</v>
      </c>
      <c r="E375" s="87" t="s">
        <v>342</v>
      </c>
      <c r="F375" s="87" t="s">
        <v>657</v>
      </c>
      <c r="G375" s="87" t="s">
        <v>359</v>
      </c>
      <c r="H375" s="65">
        <v>1245320</v>
      </c>
      <c r="I375" s="75"/>
    </row>
    <row r="376" spans="1:9" ht="47.25">
      <c r="A376" s="23"/>
      <c r="B376" s="88" t="s">
        <v>658</v>
      </c>
      <c r="C376" s="87" t="s">
        <v>876</v>
      </c>
      <c r="D376" s="87" t="s">
        <v>600</v>
      </c>
      <c r="E376" s="87" t="s">
        <v>342</v>
      </c>
      <c r="F376" s="87" t="s">
        <v>659</v>
      </c>
      <c r="G376" s="87"/>
      <c r="H376" s="65">
        <f>H377</f>
        <v>13239557</v>
      </c>
      <c r="I376" s="75"/>
    </row>
    <row r="377" spans="1:9" ht="63">
      <c r="A377" s="23"/>
      <c r="B377" s="88" t="s">
        <v>349</v>
      </c>
      <c r="C377" s="87" t="s">
        <v>876</v>
      </c>
      <c r="D377" s="87" t="s">
        <v>600</v>
      </c>
      <c r="E377" s="87" t="s">
        <v>342</v>
      </c>
      <c r="F377" s="87" t="s">
        <v>659</v>
      </c>
      <c r="G377" s="87" t="s">
        <v>350</v>
      </c>
      <c r="H377" s="65">
        <v>13239557</v>
      </c>
      <c r="I377" s="75"/>
    </row>
    <row r="378" spans="1:9" ht="47.25">
      <c r="A378" s="23"/>
      <c r="B378" s="88" t="s">
        <v>660</v>
      </c>
      <c r="C378" s="87" t="s">
        <v>876</v>
      </c>
      <c r="D378" s="87" t="s">
        <v>600</v>
      </c>
      <c r="E378" s="87" t="s">
        <v>342</v>
      </c>
      <c r="F378" s="87" t="s">
        <v>881</v>
      </c>
      <c r="G378" s="87"/>
      <c r="H378" s="65">
        <f>H379</f>
        <v>5376131</v>
      </c>
      <c r="I378" s="75"/>
    </row>
    <row r="379" spans="1:9" ht="31.5">
      <c r="A379" s="23"/>
      <c r="B379" s="88" t="s">
        <v>358</v>
      </c>
      <c r="C379" s="87" t="s">
        <v>876</v>
      </c>
      <c r="D379" s="87" t="s">
        <v>600</v>
      </c>
      <c r="E379" s="87" t="s">
        <v>342</v>
      </c>
      <c r="F379" s="87" t="s">
        <v>881</v>
      </c>
      <c r="G379" s="87" t="s">
        <v>359</v>
      </c>
      <c r="H379" s="65">
        <v>5376131</v>
      </c>
      <c r="I379" s="75"/>
    </row>
    <row r="380" spans="1:9" ht="63">
      <c r="A380" s="133"/>
      <c r="B380" s="88" t="s">
        <v>662</v>
      </c>
      <c r="C380" s="87" t="s">
        <v>876</v>
      </c>
      <c r="D380" s="87" t="s">
        <v>600</v>
      </c>
      <c r="E380" s="87" t="s">
        <v>342</v>
      </c>
      <c r="F380" s="87" t="s">
        <v>663</v>
      </c>
      <c r="G380" s="87"/>
      <c r="H380" s="65">
        <f>H381</f>
        <v>32658404</v>
      </c>
      <c r="I380" s="75"/>
    </row>
    <row r="381" spans="1:9" ht="31.5">
      <c r="A381" s="133"/>
      <c r="B381" s="88" t="s">
        <v>358</v>
      </c>
      <c r="C381" s="87" t="s">
        <v>876</v>
      </c>
      <c r="D381" s="87" t="s">
        <v>600</v>
      </c>
      <c r="E381" s="87" t="s">
        <v>342</v>
      </c>
      <c r="F381" s="87" t="s">
        <v>663</v>
      </c>
      <c r="G381" s="87" t="s">
        <v>359</v>
      </c>
      <c r="H381" s="65">
        <v>32658404</v>
      </c>
      <c r="I381" s="75"/>
    </row>
    <row r="382" spans="1:9" ht="63">
      <c r="A382" s="133"/>
      <c r="B382" s="88" t="s">
        <v>664</v>
      </c>
      <c r="C382" s="87" t="s">
        <v>876</v>
      </c>
      <c r="D382" s="87" t="s">
        <v>600</v>
      </c>
      <c r="E382" s="87" t="s">
        <v>342</v>
      </c>
      <c r="F382" s="87" t="s">
        <v>665</v>
      </c>
      <c r="G382" s="87"/>
      <c r="H382" s="65">
        <f>H383</f>
        <v>39599360</v>
      </c>
      <c r="I382" s="75"/>
    </row>
    <row r="383" spans="1:9" ht="31.5">
      <c r="A383" s="133"/>
      <c r="B383" s="88" t="s">
        <v>358</v>
      </c>
      <c r="C383" s="87" t="s">
        <v>876</v>
      </c>
      <c r="D383" s="87" t="s">
        <v>600</v>
      </c>
      <c r="E383" s="87" t="s">
        <v>342</v>
      </c>
      <c r="F383" s="87" t="s">
        <v>665</v>
      </c>
      <c r="G383" s="87" t="s">
        <v>359</v>
      </c>
      <c r="H383" s="65">
        <v>39599360</v>
      </c>
      <c r="I383" s="75"/>
    </row>
    <row r="384" spans="1:9" ht="63">
      <c r="A384" s="133"/>
      <c r="B384" s="88" t="s">
        <v>666</v>
      </c>
      <c r="C384" s="87" t="s">
        <v>876</v>
      </c>
      <c r="D384" s="87" t="s">
        <v>600</v>
      </c>
      <c r="E384" s="87" t="s">
        <v>342</v>
      </c>
      <c r="F384" s="87" t="s">
        <v>667</v>
      </c>
      <c r="G384" s="87"/>
      <c r="H384" s="65">
        <f>H385</f>
        <v>38515501</v>
      </c>
      <c r="I384" s="75"/>
    </row>
    <row r="385" spans="1:9" ht="31.5">
      <c r="A385" s="133"/>
      <c r="B385" s="88" t="s">
        <v>358</v>
      </c>
      <c r="C385" s="87" t="s">
        <v>876</v>
      </c>
      <c r="D385" s="87" t="s">
        <v>600</v>
      </c>
      <c r="E385" s="87" t="s">
        <v>342</v>
      </c>
      <c r="F385" s="87" t="s">
        <v>667</v>
      </c>
      <c r="G385" s="87" t="s">
        <v>359</v>
      </c>
      <c r="H385" s="65">
        <v>38515501</v>
      </c>
      <c r="I385" s="75"/>
    </row>
    <row r="386" spans="1:9" ht="31.5">
      <c r="A386" s="133"/>
      <c r="B386" s="88" t="s">
        <v>668</v>
      </c>
      <c r="C386" s="87" t="s">
        <v>876</v>
      </c>
      <c r="D386" s="87" t="s">
        <v>600</v>
      </c>
      <c r="E386" s="87" t="s">
        <v>342</v>
      </c>
      <c r="F386" s="87" t="s">
        <v>882</v>
      </c>
      <c r="G386" s="87"/>
      <c r="H386" s="65">
        <f>H387</f>
        <v>106230</v>
      </c>
      <c r="I386" s="75"/>
    </row>
    <row r="387" spans="1:9" ht="31.5">
      <c r="A387" s="133"/>
      <c r="B387" s="88" t="s">
        <v>358</v>
      </c>
      <c r="C387" s="87" t="s">
        <v>876</v>
      </c>
      <c r="D387" s="87" t="s">
        <v>600</v>
      </c>
      <c r="E387" s="87" t="s">
        <v>342</v>
      </c>
      <c r="F387" s="87" t="s">
        <v>882</v>
      </c>
      <c r="G387" s="87" t="s">
        <v>359</v>
      </c>
      <c r="H387" s="65">
        <v>106230</v>
      </c>
      <c r="I387" s="75"/>
    </row>
    <row r="388" spans="1:9" ht="31.5">
      <c r="A388" s="134"/>
      <c r="B388" s="88" t="s">
        <v>670</v>
      </c>
      <c r="C388" s="87" t="s">
        <v>876</v>
      </c>
      <c r="D388" s="87" t="s">
        <v>600</v>
      </c>
      <c r="E388" s="87" t="s">
        <v>342</v>
      </c>
      <c r="F388" s="87" t="s">
        <v>883</v>
      </c>
      <c r="G388" s="87"/>
      <c r="H388" s="65">
        <f>H389</f>
        <v>5205300</v>
      </c>
      <c r="I388" s="75"/>
    </row>
    <row r="389" spans="1:9" ht="31.5">
      <c r="A389" s="134"/>
      <c r="B389" s="88" t="s">
        <v>358</v>
      </c>
      <c r="C389" s="87" t="s">
        <v>876</v>
      </c>
      <c r="D389" s="87" t="s">
        <v>600</v>
      </c>
      <c r="E389" s="87" t="s">
        <v>342</v>
      </c>
      <c r="F389" s="87" t="s">
        <v>883</v>
      </c>
      <c r="G389" s="87" t="s">
        <v>359</v>
      </c>
      <c r="H389" s="65">
        <v>5205300</v>
      </c>
      <c r="I389" s="75"/>
    </row>
    <row r="390" spans="1:9" ht="31.5">
      <c r="A390" s="23"/>
      <c r="B390" s="53" t="s">
        <v>672</v>
      </c>
      <c r="C390" s="87" t="s">
        <v>876</v>
      </c>
      <c r="D390" s="87" t="s">
        <v>600</v>
      </c>
      <c r="E390" s="87" t="s">
        <v>342</v>
      </c>
      <c r="F390" s="87" t="s">
        <v>673</v>
      </c>
      <c r="G390" s="87"/>
      <c r="H390" s="65">
        <f>H391</f>
        <v>2835967</v>
      </c>
      <c r="I390" s="75"/>
    </row>
    <row r="391" spans="1:9" ht="63">
      <c r="A391" s="23"/>
      <c r="B391" s="88" t="s">
        <v>349</v>
      </c>
      <c r="C391" s="87" t="s">
        <v>876</v>
      </c>
      <c r="D391" s="87" t="s">
        <v>600</v>
      </c>
      <c r="E391" s="87" t="s">
        <v>342</v>
      </c>
      <c r="F391" s="87" t="s">
        <v>673</v>
      </c>
      <c r="G391" s="87" t="s">
        <v>500</v>
      </c>
      <c r="H391" s="65">
        <v>2835967</v>
      </c>
      <c r="I391" s="75"/>
    </row>
    <row r="392" spans="1:9" ht="47.25">
      <c r="A392" s="23"/>
      <c r="B392" s="88" t="s">
        <v>674</v>
      </c>
      <c r="C392" s="87" t="s">
        <v>876</v>
      </c>
      <c r="D392" s="87" t="s">
        <v>600</v>
      </c>
      <c r="E392" s="87" t="s">
        <v>342</v>
      </c>
      <c r="F392" s="87" t="s">
        <v>675</v>
      </c>
      <c r="G392" s="87"/>
      <c r="H392" s="65">
        <f>H393</f>
        <v>1862901</v>
      </c>
      <c r="I392" s="75"/>
    </row>
    <row r="393" spans="1:9" ht="31.5">
      <c r="A393" s="23"/>
      <c r="B393" s="88" t="s">
        <v>358</v>
      </c>
      <c r="C393" s="87" t="s">
        <v>876</v>
      </c>
      <c r="D393" s="87" t="s">
        <v>600</v>
      </c>
      <c r="E393" s="87" t="s">
        <v>342</v>
      </c>
      <c r="F393" s="87" t="s">
        <v>675</v>
      </c>
      <c r="G393" s="87" t="s">
        <v>359</v>
      </c>
      <c r="H393" s="65">
        <v>1862901</v>
      </c>
      <c r="I393" s="75"/>
    </row>
    <row r="394" spans="1:9" ht="63">
      <c r="A394" s="23"/>
      <c r="B394" s="51" t="s">
        <v>676</v>
      </c>
      <c r="C394" s="87" t="s">
        <v>876</v>
      </c>
      <c r="D394" s="87" t="s">
        <v>600</v>
      </c>
      <c r="E394" s="87" t="s">
        <v>342</v>
      </c>
      <c r="F394" s="87" t="s">
        <v>677</v>
      </c>
      <c r="G394" s="87"/>
      <c r="H394" s="65">
        <f>H395</f>
        <v>4696109</v>
      </c>
      <c r="I394" s="75"/>
    </row>
    <row r="395" spans="1:9" ht="31.5">
      <c r="A395" s="23"/>
      <c r="B395" s="88" t="s">
        <v>358</v>
      </c>
      <c r="C395" s="87" t="s">
        <v>876</v>
      </c>
      <c r="D395" s="87" t="s">
        <v>600</v>
      </c>
      <c r="E395" s="87" t="s">
        <v>342</v>
      </c>
      <c r="F395" s="87" t="s">
        <v>677</v>
      </c>
      <c r="G395" s="87" t="s">
        <v>359</v>
      </c>
      <c r="H395" s="65">
        <v>4696109</v>
      </c>
      <c r="I395" s="75"/>
    </row>
    <row r="396" spans="1:9" ht="31.5">
      <c r="A396" s="23"/>
      <c r="B396" s="53" t="s">
        <v>498</v>
      </c>
      <c r="C396" s="87" t="s">
        <v>876</v>
      </c>
      <c r="D396" s="87" t="s">
        <v>600</v>
      </c>
      <c r="E396" s="87" t="s">
        <v>342</v>
      </c>
      <c r="F396" s="87" t="s">
        <v>678</v>
      </c>
      <c r="G396" s="87"/>
      <c r="H396" s="65">
        <f>H398+H400+H399+H397</f>
        <v>55229633.00000001</v>
      </c>
      <c r="I396" s="75"/>
    </row>
    <row r="397" spans="1:9" ht="63">
      <c r="A397" s="23"/>
      <c r="B397" s="88" t="s">
        <v>349</v>
      </c>
      <c r="C397" s="87" t="s">
        <v>876</v>
      </c>
      <c r="D397" s="87" t="s">
        <v>600</v>
      </c>
      <c r="E397" s="87" t="s">
        <v>342</v>
      </c>
      <c r="F397" s="87" t="s">
        <v>678</v>
      </c>
      <c r="G397" s="87" t="s">
        <v>350</v>
      </c>
      <c r="H397" s="65">
        <v>150343.6</v>
      </c>
      <c r="I397" s="75"/>
    </row>
    <row r="398" spans="1:9" ht="31.5">
      <c r="A398" s="23"/>
      <c r="B398" s="88" t="s">
        <v>358</v>
      </c>
      <c r="C398" s="87" t="s">
        <v>876</v>
      </c>
      <c r="D398" s="87" t="s">
        <v>600</v>
      </c>
      <c r="E398" s="87" t="s">
        <v>342</v>
      </c>
      <c r="F398" s="87" t="s">
        <v>678</v>
      </c>
      <c r="G398" s="87" t="s">
        <v>359</v>
      </c>
      <c r="H398" s="65">
        <v>49526013.31</v>
      </c>
      <c r="I398" s="75"/>
    </row>
    <row r="399" spans="1:9" ht="15.75">
      <c r="A399" s="23"/>
      <c r="B399" s="53" t="s">
        <v>445</v>
      </c>
      <c r="C399" s="87" t="s">
        <v>876</v>
      </c>
      <c r="D399" s="87" t="s">
        <v>600</v>
      </c>
      <c r="E399" s="87" t="s">
        <v>342</v>
      </c>
      <c r="F399" s="87" t="s">
        <v>678</v>
      </c>
      <c r="G399" s="87" t="s">
        <v>446</v>
      </c>
      <c r="H399" s="65">
        <v>333400</v>
      </c>
      <c r="I399" s="75"/>
    </row>
    <row r="400" spans="1:9" ht="15.75">
      <c r="A400" s="23"/>
      <c r="B400" s="88" t="s">
        <v>360</v>
      </c>
      <c r="C400" s="87" t="s">
        <v>876</v>
      </c>
      <c r="D400" s="87" t="s">
        <v>600</v>
      </c>
      <c r="E400" s="87" t="s">
        <v>342</v>
      </c>
      <c r="F400" s="87" t="s">
        <v>678</v>
      </c>
      <c r="G400" s="87" t="s">
        <v>361</v>
      </c>
      <c r="H400" s="65">
        <v>5219876.09</v>
      </c>
      <c r="I400" s="75"/>
    </row>
    <row r="401" spans="1:9" ht="31.5">
      <c r="A401" s="23"/>
      <c r="B401" s="88" t="s">
        <v>679</v>
      </c>
      <c r="C401" s="87" t="s">
        <v>876</v>
      </c>
      <c r="D401" s="87" t="s">
        <v>600</v>
      </c>
      <c r="E401" s="87" t="s">
        <v>342</v>
      </c>
      <c r="F401" s="87" t="s">
        <v>680</v>
      </c>
      <c r="G401" s="87"/>
      <c r="H401" s="65">
        <f aca="true" t="shared" si="42" ref="H401:H402">H402</f>
        <v>5000000</v>
      </c>
      <c r="I401" s="75"/>
    </row>
    <row r="402" spans="1:9" ht="63">
      <c r="A402" s="23"/>
      <c r="B402" s="88" t="s">
        <v>681</v>
      </c>
      <c r="C402" s="87" t="s">
        <v>876</v>
      </c>
      <c r="D402" s="87" t="s">
        <v>600</v>
      </c>
      <c r="E402" s="87" t="s">
        <v>342</v>
      </c>
      <c r="F402" s="87" t="s">
        <v>680</v>
      </c>
      <c r="G402" s="87"/>
      <c r="H402" s="65">
        <f t="shared" si="42"/>
        <v>5000000</v>
      </c>
      <c r="I402" s="75"/>
    </row>
    <row r="403" spans="1:9" ht="31.5">
      <c r="A403" s="23"/>
      <c r="B403" s="88" t="s">
        <v>358</v>
      </c>
      <c r="C403" s="87" t="s">
        <v>876</v>
      </c>
      <c r="D403" s="87" t="s">
        <v>600</v>
      </c>
      <c r="E403" s="87" t="s">
        <v>342</v>
      </c>
      <c r="F403" s="87" t="s">
        <v>680</v>
      </c>
      <c r="G403" s="87" t="s">
        <v>359</v>
      </c>
      <c r="H403" s="65">
        <v>5000000</v>
      </c>
      <c r="I403" s="75"/>
    </row>
    <row r="404" spans="1:9" ht="31.5">
      <c r="A404" s="23"/>
      <c r="B404" s="88" t="s">
        <v>682</v>
      </c>
      <c r="C404" s="87" t="s">
        <v>876</v>
      </c>
      <c r="D404" s="87" t="s">
        <v>600</v>
      </c>
      <c r="E404" s="87" t="s">
        <v>342</v>
      </c>
      <c r="F404" s="87" t="s">
        <v>683</v>
      </c>
      <c r="G404" s="87"/>
      <c r="H404" s="65">
        <f aca="true" t="shared" si="43" ref="H404:H405">H405</f>
        <v>6037536</v>
      </c>
      <c r="I404" s="75"/>
    </row>
    <row r="405" spans="1:9" ht="110.25">
      <c r="A405" s="23"/>
      <c r="B405" s="88" t="s">
        <v>684</v>
      </c>
      <c r="C405" s="87" t="s">
        <v>876</v>
      </c>
      <c r="D405" s="87" t="s">
        <v>600</v>
      </c>
      <c r="E405" s="87" t="s">
        <v>342</v>
      </c>
      <c r="F405" s="87" t="s">
        <v>685</v>
      </c>
      <c r="G405" s="87"/>
      <c r="H405" s="65">
        <f t="shared" si="43"/>
        <v>6037536</v>
      </c>
      <c r="I405" s="75"/>
    </row>
    <row r="406" spans="1:9" ht="31.5">
      <c r="A406" s="23"/>
      <c r="B406" s="88" t="s">
        <v>358</v>
      </c>
      <c r="C406" s="87" t="s">
        <v>876</v>
      </c>
      <c r="D406" s="87" t="s">
        <v>600</v>
      </c>
      <c r="E406" s="87" t="s">
        <v>342</v>
      </c>
      <c r="F406" s="87" t="s">
        <v>685</v>
      </c>
      <c r="G406" s="87" t="s">
        <v>359</v>
      </c>
      <c r="H406" s="65">
        <v>6037536</v>
      </c>
      <c r="I406" s="75"/>
    </row>
    <row r="407" spans="1:9" ht="47.25">
      <c r="A407" s="23"/>
      <c r="B407" s="36" t="s">
        <v>469</v>
      </c>
      <c r="C407" s="83" t="s">
        <v>876</v>
      </c>
      <c r="D407" s="83" t="s">
        <v>600</v>
      </c>
      <c r="E407" s="83" t="s">
        <v>342</v>
      </c>
      <c r="F407" s="29" t="s">
        <v>381</v>
      </c>
      <c r="G407" s="87"/>
      <c r="H407" s="65">
        <f aca="true" t="shared" si="44" ref="H407:H410">H408</f>
        <v>268000</v>
      </c>
      <c r="I407" s="75"/>
    </row>
    <row r="408" spans="1:9" ht="63">
      <c r="A408" s="23"/>
      <c r="B408" s="88" t="s">
        <v>470</v>
      </c>
      <c r="C408" s="87" t="s">
        <v>876</v>
      </c>
      <c r="D408" s="87" t="s">
        <v>600</v>
      </c>
      <c r="E408" s="87" t="s">
        <v>342</v>
      </c>
      <c r="F408" s="17" t="s">
        <v>471</v>
      </c>
      <c r="G408" s="87"/>
      <c r="H408" s="65">
        <f t="shared" si="44"/>
        <v>268000</v>
      </c>
      <c r="I408" s="75"/>
    </row>
    <row r="409" spans="1:9" ht="31.5">
      <c r="A409" s="23"/>
      <c r="B409" s="88" t="s">
        <v>686</v>
      </c>
      <c r="C409" s="87" t="s">
        <v>876</v>
      </c>
      <c r="D409" s="87" t="s">
        <v>600</v>
      </c>
      <c r="E409" s="87" t="s">
        <v>342</v>
      </c>
      <c r="F409" s="17" t="s">
        <v>687</v>
      </c>
      <c r="G409" s="87"/>
      <c r="H409" s="65">
        <f t="shared" si="44"/>
        <v>268000</v>
      </c>
      <c r="I409" s="75"/>
    </row>
    <row r="410" spans="1:9" ht="31.5">
      <c r="A410" s="23"/>
      <c r="B410" s="88" t="s">
        <v>474</v>
      </c>
      <c r="C410" s="87" t="s">
        <v>876</v>
      </c>
      <c r="D410" s="87" t="s">
        <v>600</v>
      </c>
      <c r="E410" s="87" t="s">
        <v>342</v>
      </c>
      <c r="F410" s="17" t="s">
        <v>688</v>
      </c>
      <c r="G410" s="87"/>
      <c r="H410" s="65">
        <f t="shared" si="44"/>
        <v>268000</v>
      </c>
      <c r="I410" s="75"/>
    </row>
    <row r="411" spans="1:9" ht="31.5">
      <c r="A411" s="23"/>
      <c r="B411" s="88" t="s">
        <v>358</v>
      </c>
      <c r="C411" s="87" t="s">
        <v>876</v>
      </c>
      <c r="D411" s="87" t="s">
        <v>600</v>
      </c>
      <c r="E411" s="87" t="s">
        <v>342</v>
      </c>
      <c r="F411" s="17" t="s">
        <v>688</v>
      </c>
      <c r="G411" s="87" t="s">
        <v>359</v>
      </c>
      <c r="H411" s="65">
        <v>268000</v>
      </c>
      <c r="I411" s="75"/>
    </row>
    <row r="412" spans="1:9" ht="31.5">
      <c r="A412" s="23"/>
      <c r="B412" s="90" t="s">
        <v>388</v>
      </c>
      <c r="C412" s="83" t="s">
        <v>876</v>
      </c>
      <c r="D412" s="83" t="s">
        <v>600</v>
      </c>
      <c r="E412" s="83" t="s">
        <v>342</v>
      </c>
      <c r="F412" s="29" t="s">
        <v>389</v>
      </c>
      <c r="G412" s="83"/>
      <c r="H412" s="67">
        <f aca="true" t="shared" si="45" ref="H412:H415">H413</f>
        <v>95000</v>
      </c>
      <c r="I412" s="75"/>
    </row>
    <row r="413" spans="1:9" ht="63">
      <c r="A413" s="23"/>
      <c r="B413" s="88" t="s">
        <v>689</v>
      </c>
      <c r="C413" s="87" t="s">
        <v>876</v>
      </c>
      <c r="D413" s="87" t="s">
        <v>600</v>
      </c>
      <c r="E413" s="87" t="s">
        <v>342</v>
      </c>
      <c r="F413" s="87" t="s">
        <v>690</v>
      </c>
      <c r="G413" s="87"/>
      <c r="H413" s="65">
        <f t="shared" si="45"/>
        <v>95000</v>
      </c>
      <c r="I413" s="75"/>
    </row>
    <row r="414" spans="1:9" ht="47.25">
      <c r="A414" s="23"/>
      <c r="B414" s="88" t="s">
        <v>691</v>
      </c>
      <c r="C414" s="87" t="s">
        <v>876</v>
      </c>
      <c r="D414" s="87" t="s">
        <v>600</v>
      </c>
      <c r="E414" s="87" t="s">
        <v>342</v>
      </c>
      <c r="F414" s="87" t="s">
        <v>692</v>
      </c>
      <c r="G414" s="87"/>
      <c r="H414" s="65">
        <f t="shared" si="45"/>
        <v>95000</v>
      </c>
      <c r="I414" s="75"/>
    </row>
    <row r="415" spans="1:9" ht="31.5">
      <c r="A415" s="23"/>
      <c r="B415" s="88" t="s">
        <v>693</v>
      </c>
      <c r="C415" s="87" t="s">
        <v>876</v>
      </c>
      <c r="D415" s="87" t="s">
        <v>600</v>
      </c>
      <c r="E415" s="87" t="s">
        <v>342</v>
      </c>
      <c r="F415" s="87" t="s">
        <v>694</v>
      </c>
      <c r="G415" s="87"/>
      <c r="H415" s="65">
        <f t="shared" si="45"/>
        <v>95000</v>
      </c>
      <c r="I415" s="75"/>
    </row>
    <row r="416" spans="1:9" ht="31.5">
      <c r="A416" s="23"/>
      <c r="B416" s="88" t="s">
        <v>358</v>
      </c>
      <c r="C416" s="87" t="s">
        <v>876</v>
      </c>
      <c r="D416" s="87" t="s">
        <v>600</v>
      </c>
      <c r="E416" s="87" t="s">
        <v>342</v>
      </c>
      <c r="F416" s="87" t="s">
        <v>694</v>
      </c>
      <c r="G416" s="87" t="s">
        <v>359</v>
      </c>
      <c r="H416" s="65">
        <v>95000</v>
      </c>
      <c r="I416" s="75"/>
    </row>
    <row r="417" spans="1:9" ht="15.75">
      <c r="A417" s="23"/>
      <c r="B417" s="90" t="s">
        <v>695</v>
      </c>
      <c r="C417" s="83" t="s">
        <v>876</v>
      </c>
      <c r="D417" s="83" t="s">
        <v>600</v>
      </c>
      <c r="E417" s="83" t="s">
        <v>352</v>
      </c>
      <c r="F417" s="83"/>
      <c r="G417" s="83"/>
      <c r="H417" s="67">
        <f aca="true" t="shared" si="46" ref="H417:H418">H418</f>
        <v>11212572</v>
      </c>
      <c r="I417" s="75"/>
    </row>
    <row r="418" spans="1:9" ht="31.5">
      <c r="A418" s="23"/>
      <c r="B418" s="36" t="s">
        <v>602</v>
      </c>
      <c r="C418" s="83" t="s">
        <v>876</v>
      </c>
      <c r="D418" s="83" t="s">
        <v>600</v>
      </c>
      <c r="E418" s="83" t="s">
        <v>352</v>
      </c>
      <c r="F418" s="83" t="s">
        <v>603</v>
      </c>
      <c r="G418" s="83"/>
      <c r="H418" s="67">
        <f t="shared" si="46"/>
        <v>11212572</v>
      </c>
      <c r="I418" s="75"/>
    </row>
    <row r="419" spans="1:9" ht="63">
      <c r="A419" s="23"/>
      <c r="B419" s="88" t="s">
        <v>702</v>
      </c>
      <c r="C419" s="87" t="s">
        <v>876</v>
      </c>
      <c r="D419" s="87" t="s">
        <v>600</v>
      </c>
      <c r="E419" s="87" t="s">
        <v>352</v>
      </c>
      <c r="F419" s="87" t="s">
        <v>703</v>
      </c>
      <c r="G419" s="87"/>
      <c r="H419" s="65">
        <f>H420+H432</f>
        <v>11212572</v>
      </c>
      <c r="I419" s="75"/>
    </row>
    <row r="420" spans="1:9" ht="31.5">
      <c r="A420" s="23"/>
      <c r="B420" s="88" t="s">
        <v>704</v>
      </c>
      <c r="C420" s="87" t="s">
        <v>876</v>
      </c>
      <c r="D420" s="87" t="s">
        <v>600</v>
      </c>
      <c r="E420" s="87" t="s">
        <v>352</v>
      </c>
      <c r="F420" s="87" t="s">
        <v>705</v>
      </c>
      <c r="G420" s="87"/>
      <c r="H420" s="65">
        <f>H424+H429+H421</f>
        <v>10688572</v>
      </c>
      <c r="I420" s="75"/>
    </row>
    <row r="421" spans="1:9" ht="78.75">
      <c r="A421" s="23"/>
      <c r="B421" s="88" t="s">
        <v>608</v>
      </c>
      <c r="C421" s="87" t="s">
        <v>876</v>
      </c>
      <c r="D421" s="87" t="s">
        <v>600</v>
      </c>
      <c r="E421" s="87" t="s">
        <v>352</v>
      </c>
      <c r="F421" s="87" t="s">
        <v>706</v>
      </c>
      <c r="G421" s="87"/>
      <c r="H421" s="65">
        <f>H422+H423</f>
        <v>328860</v>
      </c>
      <c r="I421" s="75"/>
    </row>
    <row r="422" spans="1:9" ht="63">
      <c r="A422" s="23"/>
      <c r="B422" s="88" t="s">
        <v>349</v>
      </c>
      <c r="C422" s="87" t="s">
        <v>876</v>
      </c>
      <c r="D422" s="87" t="s">
        <v>600</v>
      </c>
      <c r="E422" s="87" t="s">
        <v>352</v>
      </c>
      <c r="F422" s="87" t="s">
        <v>706</v>
      </c>
      <c r="G422" s="87" t="s">
        <v>350</v>
      </c>
      <c r="H422" s="65">
        <v>171364</v>
      </c>
      <c r="I422" s="75"/>
    </row>
    <row r="423" spans="1:9" ht="15.75">
      <c r="A423" s="23"/>
      <c r="B423" s="53" t="s">
        <v>445</v>
      </c>
      <c r="C423" s="87" t="s">
        <v>876</v>
      </c>
      <c r="D423" s="87" t="s">
        <v>600</v>
      </c>
      <c r="E423" s="87" t="s">
        <v>352</v>
      </c>
      <c r="F423" s="87" t="s">
        <v>706</v>
      </c>
      <c r="G423" s="87" t="s">
        <v>448</v>
      </c>
      <c r="H423" s="65">
        <v>157496</v>
      </c>
      <c r="I423" s="75"/>
    </row>
    <row r="424" spans="1:9" ht="31.5">
      <c r="A424" s="23"/>
      <c r="B424" s="53" t="s">
        <v>498</v>
      </c>
      <c r="C424" s="87" t="s">
        <v>876</v>
      </c>
      <c r="D424" s="87" t="s">
        <v>600</v>
      </c>
      <c r="E424" s="87" t="s">
        <v>352</v>
      </c>
      <c r="F424" s="87" t="s">
        <v>707</v>
      </c>
      <c r="G424" s="87"/>
      <c r="H424" s="65">
        <f>H425+H426+H428+H427</f>
        <v>8324489.33</v>
      </c>
      <c r="I424" s="75"/>
    </row>
    <row r="425" spans="1:9" ht="63">
      <c r="A425" s="23"/>
      <c r="B425" s="88" t="s">
        <v>349</v>
      </c>
      <c r="C425" s="87" t="s">
        <v>876</v>
      </c>
      <c r="D425" s="87" t="s">
        <v>600</v>
      </c>
      <c r="E425" s="87" t="s">
        <v>352</v>
      </c>
      <c r="F425" s="87" t="s">
        <v>707</v>
      </c>
      <c r="G425" s="87" t="s">
        <v>350</v>
      </c>
      <c r="H425" s="65">
        <v>3678543.27</v>
      </c>
      <c r="I425" s="75"/>
    </row>
    <row r="426" spans="1:9" ht="31.5">
      <c r="A426" s="23"/>
      <c r="B426" s="88" t="s">
        <v>358</v>
      </c>
      <c r="C426" s="87" t="s">
        <v>876</v>
      </c>
      <c r="D426" s="87" t="s">
        <v>600</v>
      </c>
      <c r="E426" s="87" t="s">
        <v>352</v>
      </c>
      <c r="F426" s="87" t="s">
        <v>707</v>
      </c>
      <c r="G426" s="87" t="s">
        <v>359</v>
      </c>
      <c r="H426" s="65">
        <v>1008246.73</v>
      </c>
      <c r="I426" s="75"/>
    </row>
    <row r="427" spans="1:9" ht="15.75">
      <c r="A427" s="23"/>
      <c r="B427" s="53" t="s">
        <v>445</v>
      </c>
      <c r="C427" s="87" t="s">
        <v>876</v>
      </c>
      <c r="D427" s="87" t="s">
        <v>600</v>
      </c>
      <c r="E427" s="87" t="s">
        <v>352</v>
      </c>
      <c r="F427" s="87" t="s">
        <v>707</v>
      </c>
      <c r="G427" s="87" t="s">
        <v>448</v>
      </c>
      <c r="H427" s="65">
        <v>3589533.33</v>
      </c>
      <c r="I427" s="75"/>
    </row>
    <row r="428" spans="1:9" ht="15.75">
      <c r="A428" s="23"/>
      <c r="B428" s="88" t="s">
        <v>360</v>
      </c>
      <c r="C428" s="87" t="s">
        <v>876</v>
      </c>
      <c r="D428" s="87" t="s">
        <v>600</v>
      </c>
      <c r="E428" s="87" t="s">
        <v>352</v>
      </c>
      <c r="F428" s="87" t="s">
        <v>707</v>
      </c>
      <c r="G428" s="87" t="s">
        <v>361</v>
      </c>
      <c r="H428" s="65">
        <v>48166</v>
      </c>
      <c r="I428" s="75"/>
    </row>
    <row r="429" spans="1:9" ht="47.25">
      <c r="A429" s="23"/>
      <c r="B429" s="88" t="s">
        <v>708</v>
      </c>
      <c r="C429" s="87" t="s">
        <v>876</v>
      </c>
      <c r="D429" s="87" t="s">
        <v>600</v>
      </c>
      <c r="E429" s="87" t="s">
        <v>352</v>
      </c>
      <c r="F429" s="87" t="s">
        <v>709</v>
      </c>
      <c r="G429" s="87"/>
      <c r="H429" s="65">
        <f>H430+H431</f>
        <v>2035222.67</v>
      </c>
      <c r="I429" s="75"/>
    </row>
    <row r="430" spans="1:9" ht="31.5">
      <c r="A430" s="23"/>
      <c r="B430" s="88" t="s">
        <v>447</v>
      </c>
      <c r="C430" s="87" t="s">
        <v>876</v>
      </c>
      <c r="D430" s="87" t="s">
        <v>600</v>
      </c>
      <c r="E430" s="87" t="s">
        <v>352</v>
      </c>
      <c r="F430" s="87" t="s">
        <v>709</v>
      </c>
      <c r="G430" s="87" t="s">
        <v>448</v>
      </c>
      <c r="H430" s="65">
        <v>2023878.27</v>
      </c>
      <c r="I430" s="75"/>
    </row>
    <row r="431" spans="1:9" ht="15.75">
      <c r="A431" s="23"/>
      <c r="B431" s="88" t="s">
        <v>360</v>
      </c>
      <c r="C431" s="87" t="s">
        <v>876</v>
      </c>
      <c r="D431" s="87" t="s">
        <v>600</v>
      </c>
      <c r="E431" s="87" t="s">
        <v>352</v>
      </c>
      <c r="F431" s="87" t="s">
        <v>709</v>
      </c>
      <c r="G431" s="87" t="s">
        <v>361</v>
      </c>
      <c r="H431" s="65">
        <v>11344.4</v>
      </c>
      <c r="I431" s="75"/>
    </row>
    <row r="432" spans="1:9" ht="31.5">
      <c r="A432" s="23"/>
      <c r="B432" s="88" t="s">
        <v>710</v>
      </c>
      <c r="C432" s="87" t="s">
        <v>876</v>
      </c>
      <c r="D432" s="87" t="s">
        <v>600</v>
      </c>
      <c r="E432" s="87" t="s">
        <v>352</v>
      </c>
      <c r="F432" s="87" t="s">
        <v>711</v>
      </c>
      <c r="G432" s="87"/>
      <c r="H432" s="65">
        <f aca="true" t="shared" si="47" ref="H432:H433">H433</f>
        <v>524000</v>
      </c>
      <c r="I432" s="75"/>
    </row>
    <row r="433" spans="1:9" ht="15.75">
      <c r="A433" s="23"/>
      <c r="B433" s="88" t="s">
        <v>712</v>
      </c>
      <c r="C433" s="87" t="s">
        <v>876</v>
      </c>
      <c r="D433" s="87" t="s">
        <v>600</v>
      </c>
      <c r="E433" s="87" t="s">
        <v>352</v>
      </c>
      <c r="F433" s="87" t="s">
        <v>713</v>
      </c>
      <c r="G433" s="87"/>
      <c r="H433" s="65">
        <f t="shared" si="47"/>
        <v>524000</v>
      </c>
      <c r="I433" s="75"/>
    </row>
    <row r="434" spans="1:9" ht="31.5">
      <c r="A434" s="23"/>
      <c r="B434" s="88" t="s">
        <v>358</v>
      </c>
      <c r="C434" s="87" t="s">
        <v>876</v>
      </c>
      <c r="D434" s="87" t="s">
        <v>600</v>
      </c>
      <c r="E434" s="87" t="s">
        <v>352</v>
      </c>
      <c r="F434" s="87" t="s">
        <v>713</v>
      </c>
      <c r="G434" s="87" t="s">
        <v>359</v>
      </c>
      <c r="H434" s="65">
        <v>524000</v>
      </c>
      <c r="I434" s="75"/>
    </row>
    <row r="435" spans="1:9" ht="15.75">
      <c r="A435" s="23"/>
      <c r="B435" s="90" t="s">
        <v>714</v>
      </c>
      <c r="C435" s="83" t="s">
        <v>876</v>
      </c>
      <c r="D435" s="83" t="s">
        <v>600</v>
      </c>
      <c r="E435" s="83" t="s">
        <v>600</v>
      </c>
      <c r="F435" s="87"/>
      <c r="G435" s="87"/>
      <c r="H435" s="67">
        <f aca="true" t="shared" si="48" ref="H435:H437">H436</f>
        <v>3030480.9400000004</v>
      </c>
      <c r="I435" s="75"/>
    </row>
    <row r="436" spans="1:9" ht="63">
      <c r="A436" s="23"/>
      <c r="B436" s="90" t="s">
        <v>715</v>
      </c>
      <c r="C436" s="83" t="s">
        <v>876</v>
      </c>
      <c r="D436" s="83" t="s">
        <v>600</v>
      </c>
      <c r="E436" s="83" t="s">
        <v>600</v>
      </c>
      <c r="F436" s="83" t="s">
        <v>716</v>
      </c>
      <c r="G436" s="83"/>
      <c r="H436" s="67">
        <f t="shared" si="48"/>
        <v>3030480.9400000004</v>
      </c>
      <c r="I436" s="75"/>
    </row>
    <row r="437" spans="1:9" ht="78.75">
      <c r="A437" s="23"/>
      <c r="B437" s="88" t="s">
        <v>723</v>
      </c>
      <c r="C437" s="87" t="s">
        <v>876</v>
      </c>
      <c r="D437" s="87" t="s">
        <v>600</v>
      </c>
      <c r="E437" s="87" t="s">
        <v>600</v>
      </c>
      <c r="F437" s="87" t="s">
        <v>724</v>
      </c>
      <c r="G437" s="87"/>
      <c r="H437" s="65">
        <f t="shared" si="48"/>
        <v>3030480.9400000004</v>
      </c>
      <c r="I437" s="75"/>
    </row>
    <row r="438" spans="1:9" ht="31.5">
      <c r="A438" s="23"/>
      <c r="B438" s="88" t="s">
        <v>725</v>
      </c>
      <c r="C438" s="87" t="s">
        <v>876</v>
      </c>
      <c r="D438" s="87" t="s">
        <v>600</v>
      </c>
      <c r="E438" s="87" t="s">
        <v>600</v>
      </c>
      <c r="F438" s="87" t="s">
        <v>726</v>
      </c>
      <c r="G438" s="87"/>
      <c r="H438" s="65">
        <f>H443+H439+H441</f>
        <v>3030480.9400000004</v>
      </c>
      <c r="I438" s="75"/>
    </row>
    <row r="439" spans="1:9" ht="15.75">
      <c r="A439" s="23"/>
      <c r="B439" s="88" t="s">
        <v>727</v>
      </c>
      <c r="C439" s="87" t="s">
        <v>876</v>
      </c>
      <c r="D439" s="87" t="s">
        <v>600</v>
      </c>
      <c r="E439" s="87" t="s">
        <v>600</v>
      </c>
      <c r="F439" s="87" t="s">
        <v>728</v>
      </c>
      <c r="G439" s="87"/>
      <c r="H439" s="65">
        <f>H440</f>
        <v>279919</v>
      </c>
      <c r="I439" s="75"/>
    </row>
    <row r="440" spans="1:9" ht="31.5">
      <c r="A440" s="23"/>
      <c r="B440" s="88" t="s">
        <v>358</v>
      </c>
      <c r="C440" s="87" t="s">
        <v>876</v>
      </c>
      <c r="D440" s="87" t="s">
        <v>600</v>
      </c>
      <c r="E440" s="87" t="s">
        <v>600</v>
      </c>
      <c r="F440" s="87" t="s">
        <v>728</v>
      </c>
      <c r="G440" s="87" t="s">
        <v>359</v>
      </c>
      <c r="H440" s="65">
        <v>279919</v>
      </c>
      <c r="I440" s="75"/>
    </row>
    <row r="441" spans="1:9" ht="31.5">
      <c r="A441" s="23"/>
      <c r="B441" s="112" t="s">
        <v>731</v>
      </c>
      <c r="C441" s="87" t="s">
        <v>876</v>
      </c>
      <c r="D441" s="87" t="s">
        <v>729</v>
      </c>
      <c r="E441" s="87" t="s">
        <v>600</v>
      </c>
      <c r="F441" s="17" t="s">
        <v>732</v>
      </c>
      <c r="G441" s="87"/>
      <c r="H441" s="65">
        <f>H442</f>
        <v>543373</v>
      </c>
      <c r="I441" s="75"/>
    </row>
    <row r="442" spans="1:9" ht="31.5">
      <c r="A442" s="23"/>
      <c r="B442" s="88" t="s">
        <v>358</v>
      </c>
      <c r="C442" s="87" t="s">
        <v>876</v>
      </c>
      <c r="D442" s="87" t="s">
        <v>600</v>
      </c>
      <c r="E442" s="87" t="s">
        <v>600</v>
      </c>
      <c r="F442" s="17" t="s">
        <v>732</v>
      </c>
      <c r="G442" s="87" t="s">
        <v>359</v>
      </c>
      <c r="H442" s="65">
        <v>543373</v>
      </c>
      <c r="I442" s="75"/>
    </row>
    <row r="443" spans="1:9" ht="31.5">
      <c r="A443" s="23"/>
      <c r="B443" s="53" t="s">
        <v>498</v>
      </c>
      <c r="C443" s="87" t="s">
        <v>876</v>
      </c>
      <c r="D443" s="87" t="s">
        <v>729</v>
      </c>
      <c r="E443" s="87" t="s">
        <v>600</v>
      </c>
      <c r="F443" s="87" t="s">
        <v>730</v>
      </c>
      <c r="G443" s="83"/>
      <c r="H443" s="65">
        <f>H444+H445+H446</f>
        <v>2207188.9400000004</v>
      </c>
      <c r="I443" s="75"/>
    </row>
    <row r="444" spans="1:9" ht="63">
      <c r="A444" s="23"/>
      <c r="B444" s="88" t="s">
        <v>349</v>
      </c>
      <c r="C444" s="87" t="s">
        <v>876</v>
      </c>
      <c r="D444" s="87" t="s">
        <v>600</v>
      </c>
      <c r="E444" s="87" t="s">
        <v>600</v>
      </c>
      <c r="F444" s="87" t="s">
        <v>730</v>
      </c>
      <c r="G444" s="87" t="s">
        <v>350</v>
      </c>
      <c r="H444" s="65">
        <v>468947.73</v>
      </c>
      <c r="I444" s="75"/>
    </row>
    <row r="445" spans="1:9" ht="31.5">
      <c r="A445" s="23"/>
      <c r="B445" s="88" t="s">
        <v>358</v>
      </c>
      <c r="C445" s="87" t="s">
        <v>876</v>
      </c>
      <c r="D445" s="87" t="s">
        <v>600</v>
      </c>
      <c r="E445" s="87" t="s">
        <v>600</v>
      </c>
      <c r="F445" s="87" t="s">
        <v>730</v>
      </c>
      <c r="G445" s="87" t="s">
        <v>359</v>
      </c>
      <c r="H445" s="65">
        <v>1735743.47</v>
      </c>
      <c r="I445" s="75"/>
    </row>
    <row r="446" spans="1:9" ht="15.75">
      <c r="A446" s="23"/>
      <c r="B446" s="88" t="s">
        <v>360</v>
      </c>
      <c r="C446" s="87" t="s">
        <v>876</v>
      </c>
      <c r="D446" s="87" t="s">
        <v>600</v>
      </c>
      <c r="E446" s="87" t="s">
        <v>600</v>
      </c>
      <c r="F446" s="87" t="s">
        <v>730</v>
      </c>
      <c r="G446" s="87" t="s">
        <v>361</v>
      </c>
      <c r="H446" s="65">
        <v>2497.74</v>
      </c>
      <c r="I446" s="75"/>
    </row>
    <row r="447" spans="1:9" ht="15.75">
      <c r="A447" s="23"/>
      <c r="B447" s="90" t="s">
        <v>733</v>
      </c>
      <c r="C447" s="83" t="s">
        <v>876</v>
      </c>
      <c r="D447" s="83" t="s">
        <v>600</v>
      </c>
      <c r="E447" s="83" t="s">
        <v>527</v>
      </c>
      <c r="F447" s="83"/>
      <c r="G447" s="83"/>
      <c r="H447" s="67">
        <f>H448+H458</f>
        <v>4443658.97</v>
      </c>
      <c r="I447" s="75"/>
    </row>
    <row r="448" spans="1:9" ht="31.5">
      <c r="A448" s="23"/>
      <c r="B448" s="36" t="s">
        <v>602</v>
      </c>
      <c r="C448" s="83" t="s">
        <v>876</v>
      </c>
      <c r="D448" s="83" t="s">
        <v>600</v>
      </c>
      <c r="E448" s="83" t="s">
        <v>527</v>
      </c>
      <c r="F448" s="83" t="s">
        <v>603</v>
      </c>
      <c r="G448" s="83"/>
      <c r="H448" s="67">
        <f>H449</f>
        <v>2490519.5</v>
      </c>
      <c r="I448" s="75"/>
    </row>
    <row r="449" spans="1:9" ht="63">
      <c r="A449" s="23"/>
      <c r="B449" s="39" t="s">
        <v>734</v>
      </c>
      <c r="C449" s="87" t="s">
        <v>876</v>
      </c>
      <c r="D449" s="87" t="s">
        <v>600</v>
      </c>
      <c r="E449" s="87" t="s">
        <v>527</v>
      </c>
      <c r="F449" s="87" t="s">
        <v>697</v>
      </c>
      <c r="G449" s="83"/>
      <c r="H449" s="65">
        <f>H450+H454</f>
        <v>2490519.5</v>
      </c>
      <c r="I449" s="75"/>
    </row>
    <row r="450" spans="1:9" ht="31.5">
      <c r="A450" s="23"/>
      <c r="B450" s="88" t="s">
        <v>735</v>
      </c>
      <c r="C450" s="87" t="s">
        <v>876</v>
      </c>
      <c r="D450" s="87" t="s">
        <v>600</v>
      </c>
      <c r="E450" s="87" t="s">
        <v>527</v>
      </c>
      <c r="F450" s="87" t="s">
        <v>736</v>
      </c>
      <c r="G450" s="83"/>
      <c r="H450" s="65">
        <f>H451</f>
        <v>2151519.5</v>
      </c>
      <c r="I450" s="75"/>
    </row>
    <row r="451" spans="1:9" ht="31.5">
      <c r="A451" s="23"/>
      <c r="B451" s="53" t="s">
        <v>498</v>
      </c>
      <c r="C451" s="87" t="s">
        <v>876</v>
      </c>
      <c r="D451" s="87" t="s">
        <v>600</v>
      </c>
      <c r="E451" s="87" t="s">
        <v>527</v>
      </c>
      <c r="F451" s="87" t="s">
        <v>737</v>
      </c>
      <c r="G451" s="87"/>
      <c r="H451" s="65">
        <f>H452+H453</f>
        <v>2151519.5</v>
      </c>
      <c r="I451" s="75"/>
    </row>
    <row r="452" spans="1:9" ht="63">
      <c r="A452" s="23"/>
      <c r="B452" s="88" t="s">
        <v>349</v>
      </c>
      <c r="C452" s="87" t="s">
        <v>876</v>
      </c>
      <c r="D452" s="87" t="s">
        <v>600</v>
      </c>
      <c r="E452" s="87" t="s">
        <v>527</v>
      </c>
      <c r="F452" s="87" t="s">
        <v>737</v>
      </c>
      <c r="G452" s="17">
        <v>100</v>
      </c>
      <c r="H452" s="65">
        <v>1930759</v>
      </c>
      <c r="I452" s="75"/>
    </row>
    <row r="453" spans="1:9" ht="31.5">
      <c r="A453" s="23"/>
      <c r="B453" s="88" t="s">
        <v>358</v>
      </c>
      <c r="C453" s="87" t="s">
        <v>876</v>
      </c>
      <c r="D453" s="87" t="s">
        <v>600</v>
      </c>
      <c r="E453" s="87" t="s">
        <v>527</v>
      </c>
      <c r="F453" s="87" t="s">
        <v>737</v>
      </c>
      <c r="G453" s="87" t="s">
        <v>359</v>
      </c>
      <c r="H453" s="65">
        <v>220760.5</v>
      </c>
      <c r="I453" s="75"/>
    </row>
    <row r="454" spans="1:9" ht="47.25">
      <c r="A454" s="23"/>
      <c r="B454" s="88" t="s">
        <v>698</v>
      </c>
      <c r="C454" s="87" t="s">
        <v>876</v>
      </c>
      <c r="D454" s="87" t="s">
        <v>600</v>
      </c>
      <c r="E454" s="87" t="s">
        <v>527</v>
      </c>
      <c r="F454" s="87" t="s">
        <v>699</v>
      </c>
      <c r="G454" s="87"/>
      <c r="H454" s="65">
        <f>H455</f>
        <v>339000</v>
      </c>
      <c r="I454" s="75"/>
    </row>
    <row r="455" spans="1:9" ht="15.75">
      <c r="A455" s="23"/>
      <c r="B455" s="88" t="s">
        <v>738</v>
      </c>
      <c r="C455" s="87" t="s">
        <v>876</v>
      </c>
      <c r="D455" s="87" t="s">
        <v>600</v>
      </c>
      <c r="E455" s="87" t="s">
        <v>527</v>
      </c>
      <c r="F455" s="87" t="s">
        <v>701</v>
      </c>
      <c r="G455" s="87"/>
      <c r="H455" s="65">
        <f>H456+H457</f>
        <v>339000</v>
      </c>
      <c r="I455" s="75"/>
    </row>
    <row r="456" spans="1:9" ht="31.5">
      <c r="A456" s="23"/>
      <c r="B456" s="88" t="s">
        <v>358</v>
      </c>
      <c r="C456" s="87" t="s">
        <v>876</v>
      </c>
      <c r="D456" s="87" t="s">
        <v>600</v>
      </c>
      <c r="E456" s="87" t="s">
        <v>527</v>
      </c>
      <c r="F456" s="87" t="s">
        <v>701</v>
      </c>
      <c r="G456" s="87" t="s">
        <v>359</v>
      </c>
      <c r="H456" s="65">
        <v>250000</v>
      </c>
      <c r="I456" s="75"/>
    </row>
    <row r="457" spans="1:9" ht="15.75">
      <c r="A457" s="23"/>
      <c r="B457" s="53" t="s">
        <v>445</v>
      </c>
      <c r="C457" s="87" t="s">
        <v>876</v>
      </c>
      <c r="D457" s="87" t="s">
        <v>600</v>
      </c>
      <c r="E457" s="87" t="s">
        <v>527</v>
      </c>
      <c r="F457" s="87" t="s">
        <v>701</v>
      </c>
      <c r="G457" s="87" t="s">
        <v>446</v>
      </c>
      <c r="H457" s="65">
        <v>89000</v>
      </c>
      <c r="I457" s="75"/>
    </row>
    <row r="458" spans="1:9" ht="15.75">
      <c r="A458" s="23"/>
      <c r="B458" s="36" t="s">
        <v>397</v>
      </c>
      <c r="C458" s="83" t="s">
        <v>876</v>
      </c>
      <c r="D458" s="83" t="s">
        <v>600</v>
      </c>
      <c r="E458" s="83" t="s">
        <v>527</v>
      </c>
      <c r="F458" s="83" t="s">
        <v>739</v>
      </c>
      <c r="G458" s="83"/>
      <c r="H458" s="67">
        <f aca="true" t="shared" si="49" ref="H458:H460">H459</f>
        <v>1953139.47</v>
      </c>
      <c r="I458" s="75"/>
    </row>
    <row r="459" spans="1:9" ht="31.5">
      <c r="A459" s="23"/>
      <c r="B459" s="39" t="s">
        <v>399</v>
      </c>
      <c r="C459" s="87" t="s">
        <v>876</v>
      </c>
      <c r="D459" s="87" t="s">
        <v>600</v>
      </c>
      <c r="E459" s="87" t="s">
        <v>527</v>
      </c>
      <c r="F459" s="87" t="s">
        <v>400</v>
      </c>
      <c r="G459" s="87"/>
      <c r="H459" s="65">
        <f t="shared" si="49"/>
        <v>1953139.47</v>
      </c>
      <c r="I459" s="75"/>
    </row>
    <row r="460" spans="1:9" ht="31.5">
      <c r="A460" s="23"/>
      <c r="B460" s="39" t="s">
        <v>347</v>
      </c>
      <c r="C460" s="87" t="s">
        <v>876</v>
      </c>
      <c r="D460" s="87" t="s">
        <v>600</v>
      </c>
      <c r="E460" s="87" t="s">
        <v>527</v>
      </c>
      <c r="F460" s="87" t="s">
        <v>401</v>
      </c>
      <c r="G460" s="87"/>
      <c r="H460" s="65">
        <f t="shared" si="49"/>
        <v>1953139.47</v>
      </c>
      <c r="I460" s="75"/>
    </row>
    <row r="461" spans="1:9" ht="63">
      <c r="A461" s="23"/>
      <c r="B461" s="88" t="s">
        <v>349</v>
      </c>
      <c r="C461" s="87" t="s">
        <v>876</v>
      </c>
      <c r="D461" s="87" t="s">
        <v>600</v>
      </c>
      <c r="E461" s="87" t="s">
        <v>527</v>
      </c>
      <c r="F461" s="87" t="s">
        <v>401</v>
      </c>
      <c r="G461" s="87" t="s">
        <v>350</v>
      </c>
      <c r="H461" s="65">
        <v>1953139.47</v>
      </c>
      <c r="I461" s="75"/>
    </row>
    <row r="462" spans="1:9" ht="15.75">
      <c r="A462" s="23"/>
      <c r="B462" s="52" t="s">
        <v>791</v>
      </c>
      <c r="C462" s="83" t="s">
        <v>876</v>
      </c>
      <c r="D462" s="83" t="s">
        <v>517</v>
      </c>
      <c r="E462" s="87"/>
      <c r="F462" s="87"/>
      <c r="G462" s="87"/>
      <c r="H462" s="67">
        <f aca="true" t="shared" si="50" ref="H462:H467">H463</f>
        <v>979159</v>
      </c>
      <c r="I462" s="75"/>
    </row>
    <row r="463" spans="1:9" ht="15.75">
      <c r="A463" s="23"/>
      <c r="B463" s="36" t="s">
        <v>810</v>
      </c>
      <c r="C463" s="83" t="s">
        <v>876</v>
      </c>
      <c r="D463" s="83" t="s">
        <v>517</v>
      </c>
      <c r="E463" s="83" t="s">
        <v>363</v>
      </c>
      <c r="F463" s="87"/>
      <c r="G463" s="87"/>
      <c r="H463" s="67">
        <f t="shared" si="50"/>
        <v>979159</v>
      </c>
      <c r="I463" s="75"/>
    </row>
    <row r="464" spans="1:9" ht="31.5">
      <c r="A464" s="23"/>
      <c r="B464" s="36" t="s">
        <v>602</v>
      </c>
      <c r="C464" s="83" t="s">
        <v>876</v>
      </c>
      <c r="D464" s="83" t="s">
        <v>517</v>
      </c>
      <c r="E464" s="83" t="s">
        <v>363</v>
      </c>
      <c r="F464" s="83" t="s">
        <v>603</v>
      </c>
      <c r="G464" s="87"/>
      <c r="H464" s="67">
        <f t="shared" si="50"/>
        <v>979159</v>
      </c>
      <c r="I464" s="75"/>
    </row>
    <row r="465" spans="1:9" ht="47.25">
      <c r="A465" s="23"/>
      <c r="B465" s="39" t="s">
        <v>604</v>
      </c>
      <c r="C465" s="87" t="s">
        <v>876</v>
      </c>
      <c r="D465" s="87" t="s">
        <v>517</v>
      </c>
      <c r="E465" s="87" t="s">
        <v>363</v>
      </c>
      <c r="F465" s="87" t="s">
        <v>605</v>
      </c>
      <c r="G465" s="87"/>
      <c r="H465" s="65">
        <f t="shared" si="50"/>
        <v>979159</v>
      </c>
      <c r="I465" s="75"/>
    </row>
    <row r="466" spans="1:9" ht="31.5">
      <c r="A466" s="23"/>
      <c r="B466" s="39" t="s">
        <v>630</v>
      </c>
      <c r="C466" s="87" t="s">
        <v>876</v>
      </c>
      <c r="D466" s="87" t="s">
        <v>517</v>
      </c>
      <c r="E466" s="87" t="s">
        <v>363</v>
      </c>
      <c r="F466" s="87" t="s">
        <v>631</v>
      </c>
      <c r="G466" s="87"/>
      <c r="H466" s="65">
        <f t="shared" si="50"/>
        <v>979159</v>
      </c>
      <c r="I466" s="75"/>
    </row>
    <row r="467" spans="1:9" ht="15.75">
      <c r="A467" s="23"/>
      <c r="B467" s="53" t="s">
        <v>823</v>
      </c>
      <c r="C467" s="87" t="s">
        <v>876</v>
      </c>
      <c r="D467" s="87" t="s">
        <v>517</v>
      </c>
      <c r="E467" s="87" t="s">
        <v>363</v>
      </c>
      <c r="F467" s="87" t="s">
        <v>824</v>
      </c>
      <c r="G467" s="87"/>
      <c r="H467" s="65">
        <f t="shared" si="50"/>
        <v>979159</v>
      </c>
      <c r="I467" s="75"/>
    </row>
    <row r="468" spans="1:9" ht="15.75">
      <c r="A468" s="23"/>
      <c r="B468" s="53" t="s">
        <v>445</v>
      </c>
      <c r="C468" s="87" t="s">
        <v>876</v>
      </c>
      <c r="D468" s="87" t="s">
        <v>517</v>
      </c>
      <c r="E468" s="87" t="s">
        <v>363</v>
      </c>
      <c r="F468" s="87" t="s">
        <v>824</v>
      </c>
      <c r="G468" s="87" t="s">
        <v>446</v>
      </c>
      <c r="H468" s="65">
        <v>979159</v>
      </c>
      <c r="I468" s="75"/>
    </row>
    <row r="469" spans="1:9" ht="47.25">
      <c r="A469" s="23"/>
      <c r="B469" s="90" t="s">
        <v>884</v>
      </c>
      <c r="C469" s="135" t="s">
        <v>885</v>
      </c>
      <c r="D469" s="87"/>
      <c r="E469" s="87"/>
      <c r="F469" s="87"/>
      <c r="G469" s="87"/>
      <c r="H469" s="136">
        <f>H470+H497+H542</f>
        <v>85223839.8</v>
      </c>
      <c r="I469" s="75"/>
    </row>
    <row r="470" spans="1:9" ht="15.75">
      <c r="A470" s="23"/>
      <c r="B470" s="36" t="s">
        <v>599</v>
      </c>
      <c r="C470" s="83" t="s">
        <v>885</v>
      </c>
      <c r="D470" s="83" t="s">
        <v>600</v>
      </c>
      <c r="E470" s="83"/>
      <c r="F470" s="87"/>
      <c r="G470" s="87"/>
      <c r="H470" s="67">
        <f>H471+H485</f>
        <v>11559775</v>
      </c>
      <c r="I470" s="75"/>
    </row>
    <row r="471" spans="1:9" ht="15.75">
      <c r="A471" s="23"/>
      <c r="B471" s="90" t="s">
        <v>695</v>
      </c>
      <c r="C471" s="83" t="s">
        <v>885</v>
      </c>
      <c r="D471" s="83" t="s">
        <v>600</v>
      </c>
      <c r="E471" s="83" t="s">
        <v>352</v>
      </c>
      <c r="F471" s="87"/>
      <c r="G471" s="87"/>
      <c r="H471" s="67">
        <f>H472</f>
        <v>10063781</v>
      </c>
      <c r="I471" s="75"/>
    </row>
    <row r="472" spans="1:9" ht="31.5">
      <c r="A472" s="23"/>
      <c r="B472" s="36" t="s">
        <v>602</v>
      </c>
      <c r="C472" s="83" t="s">
        <v>885</v>
      </c>
      <c r="D472" s="83" t="s">
        <v>600</v>
      </c>
      <c r="E472" s="83" t="s">
        <v>352</v>
      </c>
      <c r="F472" s="83" t="s">
        <v>603</v>
      </c>
      <c r="G472" s="83"/>
      <c r="H472" s="67">
        <f>H477+H473</f>
        <v>10063781</v>
      </c>
      <c r="I472" s="75"/>
    </row>
    <row r="473" spans="1:9" ht="63">
      <c r="A473" s="23"/>
      <c r="B473" s="39" t="s">
        <v>696</v>
      </c>
      <c r="C473" s="87" t="s">
        <v>885</v>
      </c>
      <c r="D473" s="87" t="s">
        <v>600</v>
      </c>
      <c r="E473" s="87" t="s">
        <v>352</v>
      </c>
      <c r="F473" s="87" t="s">
        <v>697</v>
      </c>
      <c r="G473" s="83"/>
      <c r="H473" s="65">
        <f aca="true" t="shared" si="51" ref="H473:H475">H474</f>
        <v>27000</v>
      </c>
      <c r="I473" s="75"/>
    </row>
    <row r="474" spans="1:9" ht="47.25">
      <c r="A474" s="23"/>
      <c r="B474" s="88" t="s">
        <v>698</v>
      </c>
      <c r="C474" s="87" t="s">
        <v>885</v>
      </c>
      <c r="D474" s="87" t="s">
        <v>600</v>
      </c>
      <c r="E474" s="87" t="s">
        <v>352</v>
      </c>
      <c r="F474" s="87" t="s">
        <v>699</v>
      </c>
      <c r="G474" s="87"/>
      <c r="H474" s="65">
        <f t="shared" si="51"/>
        <v>27000</v>
      </c>
      <c r="I474" s="75"/>
    </row>
    <row r="475" spans="1:9" ht="15.75">
      <c r="A475" s="23"/>
      <c r="B475" s="88" t="s">
        <v>700</v>
      </c>
      <c r="C475" s="87" t="s">
        <v>885</v>
      </c>
      <c r="D475" s="87" t="s">
        <v>600</v>
      </c>
      <c r="E475" s="87" t="s">
        <v>352</v>
      </c>
      <c r="F475" s="87" t="s">
        <v>701</v>
      </c>
      <c r="G475" s="87"/>
      <c r="H475" s="65">
        <f t="shared" si="51"/>
        <v>27000</v>
      </c>
      <c r="I475" s="75"/>
    </row>
    <row r="476" spans="1:9" ht="15.75">
      <c r="A476" s="23"/>
      <c r="B476" s="53" t="s">
        <v>445</v>
      </c>
      <c r="C476" s="87" t="s">
        <v>885</v>
      </c>
      <c r="D476" s="87" t="s">
        <v>600</v>
      </c>
      <c r="E476" s="87" t="s">
        <v>352</v>
      </c>
      <c r="F476" s="87" t="s">
        <v>701</v>
      </c>
      <c r="G476" s="87" t="s">
        <v>446</v>
      </c>
      <c r="H476" s="65">
        <v>27000</v>
      </c>
      <c r="I476" s="75"/>
    </row>
    <row r="477" spans="1:9" ht="63">
      <c r="A477" s="23"/>
      <c r="B477" s="88" t="s">
        <v>886</v>
      </c>
      <c r="C477" s="87" t="s">
        <v>885</v>
      </c>
      <c r="D477" s="87" t="s">
        <v>600</v>
      </c>
      <c r="E477" s="87" t="s">
        <v>352</v>
      </c>
      <c r="F477" s="87" t="s">
        <v>703</v>
      </c>
      <c r="G477" s="87"/>
      <c r="H477" s="65">
        <f>H478</f>
        <v>10036781</v>
      </c>
      <c r="I477" s="75"/>
    </row>
    <row r="478" spans="1:9" ht="31.5">
      <c r="A478" s="23"/>
      <c r="B478" s="88" t="s">
        <v>704</v>
      </c>
      <c r="C478" s="87" t="s">
        <v>885</v>
      </c>
      <c r="D478" s="87" t="s">
        <v>600</v>
      </c>
      <c r="E478" s="87" t="s">
        <v>352</v>
      </c>
      <c r="F478" s="87" t="s">
        <v>705</v>
      </c>
      <c r="G478" s="87"/>
      <c r="H478" s="65">
        <f>H481+H479</f>
        <v>10036781</v>
      </c>
      <c r="I478" s="75"/>
    </row>
    <row r="479" spans="1:9" ht="78.75">
      <c r="A479" s="23"/>
      <c r="B479" s="88" t="s">
        <v>608</v>
      </c>
      <c r="C479" s="87" t="s">
        <v>885</v>
      </c>
      <c r="D479" s="87" t="s">
        <v>600</v>
      </c>
      <c r="E479" s="87" t="s">
        <v>352</v>
      </c>
      <c r="F479" s="87" t="s">
        <v>706</v>
      </c>
      <c r="G479" s="87"/>
      <c r="H479" s="65">
        <f>H480</f>
        <v>360000</v>
      </c>
      <c r="I479" s="75"/>
    </row>
    <row r="480" spans="1:9" ht="63">
      <c r="A480" s="23"/>
      <c r="B480" s="88" t="s">
        <v>349</v>
      </c>
      <c r="C480" s="87" t="s">
        <v>885</v>
      </c>
      <c r="D480" s="87" t="s">
        <v>600</v>
      </c>
      <c r="E480" s="87" t="s">
        <v>352</v>
      </c>
      <c r="F480" s="87" t="s">
        <v>706</v>
      </c>
      <c r="G480" s="87" t="s">
        <v>350</v>
      </c>
      <c r="H480" s="65">
        <v>360000</v>
      </c>
      <c r="I480" s="75"/>
    </row>
    <row r="481" spans="1:9" ht="31.5">
      <c r="A481" s="23"/>
      <c r="B481" s="53" t="s">
        <v>498</v>
      </c>
      <c r="C481" s="87" t="s">
        <v>885</v>
      </c>
      <c r="D481" s="87" t="s">
        <v>600</v>
      </c>
      <c r="E481" s="87" t="s">
        <v>352</v>
      </c>
      <c r="F481" s="87" t="s">
        <v>707</v>
      </c>
      <c r="G481" s="87"/>
      <c r="H481" s="65">
        <f>H482+H483+H484</f>
        <v>9676781</v>
      </c>
      <c r="I481" s="75"/>
    </row>
    <row r="482" spans="1:9" ht="63">
      <c r="A482" s="23"/>
      <c r="B482" s="88" t="s">
        <v>349</v>
      </c>
      <c r="C482" s="87" t="s">
        <v>885</v>
      </c>
      <c r="D482" s="87" t="s">
        <v>600</v>
      </c>
      <c r="E482" s="87" t="s">
        <v>352</v>
      </c>
      <c r="F482" s="87" t="s">
        <v>707</v>
      </c>
      <c r="G482" s="87" t="s">
        <v>500</v>
      </c>
      <c r="H482" s="65">
        <v>8756765</v>
      </c>
      <c r="I482" s="75"/>
    </row>
    <row r="483" spans="1:9" ht="31.5">
      <c r="A483" s="23"/>
      <c r="B483" s="88" t="s">
        <v>358</v>
      </c>
      <c r="C483" s="87" t="s">
        <v>885</v>
      </c>
      <c r="D483" s="87" t="s">
        <v>600</v>
      </c>
      <c r="E483" s="87" t="s">
        <v>352</v>
      </c>
      <c r="F483" s="87" t="s">
        <v>707</v>
      </c>
      <c r="G483" s="87" t="s">
        <v>359</v>
      </c>
      <c r="H483" s="65">
        <v>910088</v>
      </c>
      <c r="I483" s="75"/>
    </row>
    <row r="484" spans="1:9" ht="15.75">
      <c r="A484" s="23"/>
      <c r="B484" s="88" t="s">
        <v>360</v>
      </c>
      <c r="C484" s="87" t="s">
        <v>885</v>
      </c>
      <c r="D484" s="87" t="s">
        <v>600</v>
      </c>
      <c r="E484" s="87" t="s">
        <v>352</v>
      </c>
      <c r="F484" s="87" t="s">
        <v>707</v>
      </c>
      <c r="G484" s="87" t="s">
        <v>361</v>
      </c>
      <c r="H484" s="65">
        <v>9928</v>
      </c>
      <c r="I484" s="75"/>
    </row>
    <row r="485" spans="1:9" ht="15.75">
      <c r="A485" s="23"/>
      <c r="B485" s="90" t="s">
        <v>714</v>
      </c>
      <c r="C485" s="83" t="s">
        <v>885</v>
      </c>
      <c r="D485" s="83" t="s">
        <v>600</v>
      </c>
      <c r="E485" s="83" t="s">
        <v>600</v>
      </c>
      <c r="F485" s="87"/>
      <c r="G485" s="87"/>
      <c r="H485" s="67">
        <f>H486</f>
        <v>1495994</v>
      </c>
      <c r="I485" s="75"/>
    </row>
    <row r="486" spans="1:9" ht="63">
      <c r="A486" s="23"/>
      <c r="B486" s="90" t="s">
        <v>715</v>
      </c>
      <c r="C486" s="83" t="s">
        <v>885</v>
      </c>
      <c r="D486" s="83" t="s">
        <v>600</v>
      </c>
      <c r="E486" s="83" t="s">
        <v>600</v>
      </c>
      <c r="F486" s="83" t="s">
        <v>716</v>
      </c>
      <c r="G486" s="83"/>
      <c r="H486" s="67">
        <f>H487+H491</f>
        <v>1495994</v>
      </c>
      <c r="I486" s="75"/>
    </row>
    <row r="487" spans="1:9" ht="94.5">
      <c r="A487" s="23"/>
      <c r="B487" s="88" t="s">
        <v>717</v>
      </c>
      <c r="C487" s="87" t="s">
        <v>885</v>
      </c>
      <c r="D487" s="87" t="s">
        <v>600</v>
      </c>
      <c r="E487" s="87" t="s">
        <v>600</v>
      </c>
      <c r="F487" s="87" t="s">
        <v>718</v>
      </c>
      <c r="G487" s="87"/>
      <c r="H487" s="65">
        <f aca="true" t="shared" si="52" ref="H487:H489">H488</f>
        <v>197690</v>
      </c>
      <c r="I487" s="75"/>
    </row>
    <row r="488" spans="1:9" ht="31.5">
      <c r="A488" s="23"/>
      <c r="B488" s="88" t="s">
        <v>719</v>
      </c>
      <c r="C488" s="87" t="s">
        <v>885</v>
      </c>
      <c r="D488" s="87" t="s">
        <v>600</v>
      </c>
      <c r="E488" s="87" t="s">
        <v>600</v>
      </c>
      <c r="F488" s="87" t="s">
        <v>720</v>
      </c>
      <c r="G488" s="87"/>
      <c r="H488" s="65">
        <f t="shared" si="52"/>
        <v>197690</v>
      </c>
      <c r="I488" s="75"/>
    </row>
    <row r="489" spans="1:9" ht="15.75">
      <c r="A489" s="23"/>
      <c r="B489" s="88" t="s">
        <v>721</v>
      </c>
      <c r="C489" s="87" t="s">
        <v>885</v>
      </c>
      <c r="D489" s="87" t="s">
        <v>600</v>
      </c>
      <c r="E489" s="87" t="s">
        <v>600</v>
      </c>
      <c r="F489" s="87" t="s">
        <v>722</v>
      </c>
      <c r="G489" s="83"/>
      <c r="H489" s="65">
        <f t="shared" si="52"/>
        <v>197690</v>
      </c>
      <c r="I489" s="75"/>
    </row>
    <row r="490" spans="1:9" ht="31.5">
      <c r="A490" s="23"/>
      <c r="B490" s="88" t="s">
        <v>358</v>
      </c>
      <c r="C490" s="87" t="s">
        <v>885</v>
      </c>
      <c r="D490" s="87" t="s">
        <v>600</v>
      </c>
      <c r="E490" s="87" t="s">
        <v>600</v>
      </c>
      <c r="F490" s="87" t="s">
        <v>722</v>
      </c>
      <c r="G490" s="87" t="s">
        <v>359</v>
      </c>
      <c r="H490" s="65">
        <v>197690</v>
      </c>
      <c r="I490" s="75"/>
    </row>
    <row r="491" spans="1:9" ht="78.75">
      <c r="A491" s="23"/>
      <c r="B491" s="88" t="s">
        <v>723</v>
      </c>
      <c r="C491" s="87" t="s">
        <v>885</v>
      </c>
      <c r="D491" s="87" t="s">
        <v>600</v>
      </c>
      <c r="E491" s="87" t="s">
        <v>600</v>
      </c>
      <c r="F491" s="87" t="s">
        <v>724</v>
      </c>
      <c r="G491" s="87"/>
      <c r="H491" s="65">
        <f>H492</f>
        <v>1298304</v>
      </c>
      <c r="I491" s="75"/>
    </row>
    <row r="492" spans="1:9" ht="31.5">
      <c r="A492" s="23"/>
      <c r="B492" s="88" t="s">
        <v>725</v>
      </c>
      <c r="C492" s="87" t="s">
        <v>885</v>
      </c>
      <c r="D492" s="87" t="s">
        <v>600</v>
      </c>
      <c r="E492" s="87" t="s">
        <v>600</v>
      </c>
      <c r="F492" s="87" t="s">
        <v>726</v>
      </c>
      <c r="G492" s="87"/>
      <c r="H492" s="65">
        <f>H493+H495</f>
        <v>1298304</v>
      </c>
      <c r="I492" s="75"/>
    </row>
    <row r="493" spans="1:9" ht="15.75">
      <c r="A493" s="23"/>
      <c r="B493" s="88" t="s">
        <v>727</v>
      </c>
      <c r="C493" s="87" t="s">
        <v>885</v>
      </c>
      <c r="D493" s="87" t="s">
        <v>600</v>
      </c>
      <c r="E493" s="87" t="s">
        <v>600</v>
      </c>
      <c r="F493" s="87" t="s">
        <v>728</v>
      </c>
      <c r="G493" s="87"/>
      <c r="H493" s="65">
        <f>H494</f>
        <v>437822</v>
      </c>
      <c r="I493" s="75"/>
    </row>
    <row r="494" spans="1:9" ht="15.75">
      <c r="A494" s="23"/>
      <c r="B494" s="53" t="s">
        <v>445</v>
      </c>
      <c r="C494" s="87" t="s">
        <v>885</v>
      </c>
      <c r="D494" s="87" t="s">
        <v>600</v>
      </c>
      <c r="E494" s="87" t="s">
        <v>600</v>
      </c>
      <c r="F494" s="87" t="s">
        <v>728</v>
      </c>
      <c r="G494" s="87" t="s">
        <v>446</v>
      </c>
      <c r="H494" s="65">
        <v>437822</v>
      </c>
      <c r="I494" s="75"/>
    </row>
    <row r="495" spans="1:9" ht="31.5">
      <c r="A495" s="23"/>
      <c r="B495" s="112" t="s">
        <v>731</v>
      </c>
      <c r="C495" s="87" t="s">
        <v>885</v>
      </c>
      <c r="D495" s="87" t="s">
        <v>729</v>
      </c>
      <c r="E495" s="87" t="s">
        <v>600</v>
      </c>
      <c r="F495" s="17" t="s">
        <v>732</v>
      </c>
      <c r="G495" s="87"/>
      <c r="H495" s="65">
        <f>H496</f>
        <v>860482</v>
      </c>
      <c r="I495" s="75"/>
    </row>
    <row r="496" spans="1:9" ht="15.75">
      <c r="A496" s="23"/>
      <c r="B496" s="53" t="s">
        <v>445</v>
      </c>
      <c r="C496" s="87" t="s">
        <v>885</v>
      </c>
      <c r="D496" s="87" t="s">
        <v>600</v>
      </c>
      <c r="E496" s="87" t="s">
        <v>600</v>
      </c>
      <c r="F496" s="17" t="s">
        <v>732</v>
      </c>
      <c r="G496" s="87" t="s">
        <v>446</v>
      </c>
      <c r="H496" s="65">
        <v>860482</v>
      </c>
      <c r="I496" s="75"/>
    </row>
    <row r="497" spans="1:9" ht="15.75">
      <c r="A497" s="23"/>
      <c r="B497" s="90" t="s">
        <v>740</v>
      </c>
      <c r="C497" s="83" t="s">
        <v>885</v>
      </c>
      <c r="D497" s="83" t="s">
        <v>741</v>
      </c>
      <c r="E497" s="87"/>
      <c r="F497" s="87"/>
      <c r="G497" s="87"/>
      <c r="H497" s="67">
        <f>H498+H536</f>
        <v>61495667.94</v>
      </c>
      <c r="I497" s="75"/>
    </row>
    <row r="498" spans="1:9" ht="15.75">
      <c r="A498" s="23"/>
      <c r="B498" s="52" t="s">
        <v>742</v>
      </c>
      <c r="C498" s="83" t="s">
        <v>885</v>
      </c>
      <c r="D498" s="83" t="s">
        <v>741</v>
      </c>
      <c r="E498" s="83" t="s">
        <v>340</v>
      </c>
      <c r="F498" s="29"/>
      <c r="G498" s="83"/>
      <c r="H498" s="67">
        <f>H499</f>
        <v>59853186.94</v>
      </c>
      <c r="I498" s="75"/>
    </row>
    <row r="499" spans="1:9" ht="31.5">
      <c r="A499" s="23"/>
      <c r="B499" s="36" t="s">
        <v>748</v>
      </c>
      <c r="C499" s="87" t="s">
        <v>885</v>
      </c>
      <c r="D499" s="87" t="s">
        <v>741</v>
      </c>
      <c r="E499" s="87" t="s">
        <v>511</v>
      </c>
      <c r="F499" s="83" t="s">
        <v>749</v>
      </c>
      <c r="G499" s="87"/>
      <c r="H499" s="65">
        <f>H500+H520+H531</f>
        <v>59853186.94</v>
      </c>
      <c r="I499" s="75"/>
    </row>
    <row r="500" spans="1:9" ht="31.5">
      <c r="A500" s="23"/>
      <c r="B500" s="39" t="s">
        <v>750</v>
      </c>
      <c r="C500" s="87" t="s">
        <v>885</v>
      </c>
      <c r="D500" s="87" t="s">
        <v>741</v>
      </c>
      <c r="E500" s="87" t="s">
        <v>511</v>
      </c>
      <c r="F500" s="87" t="s">
        <v>751</v>
      </c>
      <c r="G500" s="87"/>
      <c r="H500" s="65">
        <f>H501+H517+H514</f>
        <v>41778848.94</v>
      </c>
      <c r="I500" s="75"/>
    </row>
    <row r="501" spans="1:9" ht="31.5">
      <c r="A501" s="23"/>
      <c r="B501" s="39" t="s">
        <v>752</v>
      </c>
      <c r="C501" s="87" t="s">
        <v>885</v>
      </c>
      <c r="D501" s="87" t="s">
        <v>741</v>
      </c>
      <c r="E501" s="87" t="s">
        <v>511</v>
      </c>
      <c r="F501" s="87" t="s">
        <v>753</v>
      </c>
      <c r="G501" s="87"/>
      <c r="H501" s="65">
        <f>H502+H504+H508+H512+H506</f>
        <v>32803936.939999998</v>
      </c>
      <c r="I501" s="75"/>
    </row>
    <row r="502" spans="1:9" ht="31.5">
      <c r="A502" s="23"/>
      <c r="B502" s="88" t="s">
        <v>754</v>
      </c>
      <c r="C502" s="87" t="s">
        <v>885</v>
      </c>
      <c r="D502" s="87" t="s">
        <v>741</v>
      </c>
      <c r="E502" s="87" t="s">
        <v>340</v>
      </c>
      <c r="F502" s="87" t="s">
        <v>755</v>
      </c>
      <c r="G502" s="87"/>
      <c r="H502" s="65">
        <f>H503</f>
        <v>6772607</v>
      </c>
      <c r="I502" s="75"/>
    </row>
    <row r="503" spans="1:9" ht="63">
      <c r="A503" s="23"/>
      <c r="B503" s="88" t="s">
        <v>349</v>
      </c>
      <c r="C503" s="87" t="s">
        <v>885</v>
      </c>
      <c r="D503" s="87" t="s">
        <v>741</v>
      </c>
      <c r="E503" s="87" t="s">
        <v>340</v>
      </c>
      <c r="F503" s="87" t="s">
        <v>755</v>
      </c>
      <c r="G503" s="87" t="s">
        <v>350</v>
      </c>
      <c r="H503" s="65">
        <v>6772607</v>
      </c>
      <c r="I503" s="75"/>
    </row>
    <row r="504" spans="1:9" ht="31.5">
      <c r="A504" s="23"/>
      <c r="B504" s="88" t="s">
        <v>756</v>
      </c>
      <c r="C504" s="87" t="s">
        <v>885</v>
      </c>
      <c r="D504" s="87" t="s">
        <v>741</v>
      </c>
      <c r="E504" s="87" t="s">
        <v>340</v>
      </c>
      <c r="F504" s="87" t="s">
        <v>757</v>
      </c>
      <c r="G504" s="87"/>
      <c r="H504" s="65">
        <f>H505</f>
        <v>12313430</v>
      </c>
      <c r="I504" s="75"/>
    </row>
    <row r="505" spans="1:9" ht="63">
      <c r="A505" s="23"/>
      <c r="B505" s="88" t="s">
        <v>349</v>
      </c>
      <c r="C505" s="87" t="s">
        <v>885</v>
      </c>
      <c r="D505" s="87" t="s">
        <v>741</v>
      </c>
      <c r="E505" s="87" t="s">
        <v>340</v>
      </c>
      <c r="F505" s="87" t="s">
        <v>757</v>
      </c>
      <c r="G505" s="87" t="s">
        <v>350</v>
      </c>
      <c r="H505" s="65">
        <v>12313430</v>
      </c>
      <c r="I505" s="75"/>
    </row>
    <row r="506" spans="1:9" ht="47.25">
      <c r="A506" s="23"/>
      <c r="B506" s="88" t="s">
        <v>758</v>
      </c>
      <c r="C506" s="87" t="s">
        <v>885</v>
      </c>
      <c r="D506" s="87" t="s">
        <v>741</v>
      </c>
      <c r="E506" s="87" t="s">
        <v>340</v>
      </c>
      <c r="F506" s="87" t="s">
        <v>759</v>
      </c>
      <c r="G506" s="87"/>
      <c r="H506" s="65">
        <f>H507</f>
        <v>854000</v>
      </c>
      <c r="I506" s="75"/>
    </row>
    <row r="507" spans="1:9" ht="31.5">
      <c r="A507" s="23"/>
      <c r="B507" s="88" t="s">
        <v>358</v>
      </c>
      <c r="C507" s="87" t="s">
        <v>885</v>
      </c>
      <c r="D507" s="87" t="s">
        <v>741</v>
      </c>
      <c r="E507" s="87" t="s">
        <v>340</v>
      </c>
      <c r="F507" s="87" t="s">
        <v>759</v>
      </c>
      <c r="G507" s="87" t="s">
        <v>359</v>
      </c>
      <c r="H507" s="65">
        <v>854000</v>
      </c>
      <c r="I507" s="75"/>
    </row>
    <row r="508" spans="1:9" ht="31.5">
      <c r="A508" s="23"/>
      <c r="B508" s="53" t="s">
        <v>498</v>
      </c>
      <c r="C508" s="87" t="s">
        <v>885</v>
      </c>
      <c r="D508" s="87" t="s">
        <v>741</v>
      </c>
      <c r="E508" s="87" t="s">
        <v>340</v>
      </c>
      <c r="F508" s="87" t="s">
        <v>760</v>
      </c>
      <c r="G508" s="87"/>
      <c r="H508" s="65">
        <f>H510+H511+H509</f>
        <v>12113899.94</v>
      </c>
      <c r="I508" s="75"/>
    </row>
    <row r="509" spans="1:9" ht="63">
      <c r="A509" s="23"/>
      <c r="B509" s="88" t="s">
        <v>349</v>
      </c>
      <c r="C509" s="87" t="s">
        <v>885</v>
      </c>
      <c r="D509" s="87" t="s">
        <v>741</v>
      </c>
      <c r="E509" s="87" t="s">
        <v>340</v>
      </c>
      <c r="F509" s="87" t="s">
        <v>760</v>
      </c>
      <c r="G509" s="87" t="s">
        <v>350</v>
      </c>
      <c r="H509" s="65">
        <v>3983932.6</v>
      </c>
      <c r="I509" s="75"/>
    </row>
    <row r="510" spans="1:9" ht="31.5">
      <c r="A510" s="23"/>
      <c r="B510" s="88" t="s">
        <v>358</v>
      </c>
      <c r="C510" s="87" t="s">
        <v>885</v>
      </c>
      <c r="D510" s="87" t="s">
        <v>741</v>
      </c>
      <c r="E510" s="87" t="s">
        <v>340</v>
      </c>
      <c r="F510" s="87" t="s">
        <v>760</v>
      </c>
      <c r="G510" s="87" t="s">
        <v>359</v>
      </c>
      <c r="H510" s="65">
        <v>6443204.34</v>
      </c>
      <c r="I510" s="75"/>
    </row>
    <row r="511" spans="1:9" ht="15.75">
      <c r="A511" s="23"/>
      <c r="B511" s="45" t="s">
        <v>360</v>
      </c>
      <c r="C511" s="87" t="s">
        <v>885</v>
      </c>
      <c r="D511" s="87" t="s">
        <v>741</v>
      </c>
      <c r="E511" s="87" t="s">
        <v>340</v>
      </c>
      <c r="F511" s="87" t="s">
        <v>760</v>
      </c>
      <c r="G511" s="87" t="s">
        <v>361</v>
      </c>
      <c r="H511" s="65">
        <v>1686763</v>
      </c>
      <c r="I511" s="75"/>
    </row>
    <row r="512" spans="1:9" ht="15.75">
      <c r="A512" s="23"/>
      <c r="B512" s="45" t="s">
        <v>761</v>
      </c>
      <c r="C512" s="87" t="s">
        <v>885</v>
      </c>
      <c r="D512" s="87" t="s">
        <v>741</v>
      </c>
      <c r="E512" s="87" t="s">
        <v>340</v>
      </c>
      <c r="F512" s="87" t="s">
        <v>762</v>
      </c>
      <c r="G512" s="87"/>
      <c r="H512" s="65">
        <f>H513</f>
        <v>750000</v>
      </c>
      <c r="I512" s="75"/>
    </row>
    <row r="513" spans="1:9" ht="31.5">
      <c r="A513" s="23"/>
      <c r="B513" s="88" t="s">
        <v>358</v>
      </c>
      <c r="C513" s="87" t="s">
        <v>885</v>
      </c>
      <c r="D513" s="87" t="s">
        <v>741</v>
      </c>
      <c r="E513" s="87" t="s">
        <v>340</v>
      </c>
      <c r="F513" s="87" t="s">
        <v>762</v>
      </c>
      <c r="G513" s="87" t="s">
        <v>359</v>
      </c>
      <c r="H513" s="65">
        <v>750000</v>
      </c>
      <c r="I513" s="75"/>
    </row>
    <row r="514" spans="1:9" ht="15.75">
      <c r="A514" s="23"/>
      <c r="B514" s="88" t="s">
        <v>763</v>
      </c>
      <c r="C514" s="87" t="s">
        <v>885</v>
      </c>
      <c r="D514" s="87" t="s">
        <v>741</v>
      </c>
      <c r="E514" s="87" t="s">
        <v>340</v>
      </c>
      <c r="F514" s="87" t="s">
        <v>764</v>
      </c>
      <c r="G514" s="87"/>
      <c r="H514" s="65">
        <f aca="true" t="shared" si="53" ref="H514:H515">H515</f>
        <v>8871840</v>
      </c>
      <c r="I514" s="75"/>
    </row>
    <row r="515" spans="1:9" ht="63">
      <c r="A515" s="23"/>
      <c r="B515" s="88" t="s">
        <v>765</v>
      </c>
      <c r="C515" s="87" t="s">
        <v>885</v>
      </c>
      <c r="D515" s="87" t="s">
        <v>741</v>
      </c>
      <c r="E515" s="87" t="s">
        <v>340</v>
      </c>
      <c r="F515" s="87" t="s">
        <v>766</v>
      </c>
      <c r="G515" s="87"/>
      <c r="H515" s="65">
        <f t="shared" si="53"/>
        <v>8871840</v>
      </c>
      <c r="I515" s="75"/>
    </row>
    <row r="516" spans="1:9" ht="31.5">
      <c r="A516" s="23"/>
      <c r="B516" s="88" t="s">
        <v>358</v>
      </c>
      <c r="C516" s="87" t="s">
        <v>885</v>
      </c>
      <c r="D516" s="87" t="s">
        <v>741</v>
      </c>
      <c r="E516" s="87" t="s">
        <v>340</v>
      </c>
      <c r="F516" s="87" t="s">
        <v>766</v>
      </c>
      <c r="G516" s="87" t="s">
        <v>359</v>
      </c>
      <c r="H516" s="65">
        <v>8871840</v>
      </c>
      <c r="I516" s="75"/>
    </row>
    <row r="517" spans="1:9" ht="15.75">
      <c r="A517" s="23"/>
      <c r="B517" s="88" t="s">
        <v>767</v>
      </c>
      <c r="C517" s="87" t="s">
        <v>885</v>
      </c>
      <c r="D517" s="87" t="s">
        <v>741</v>
      </c>
      <c r="E517" s="87" t="s">
        <v>340</v>
      </c>
      <c r="F517" s="87" t="s">
        <v>768</v>
      </c>
      <c r="G517" s="87"/>
      <c r="H517" s="65">
        <f aca="true" t="shared" si="54" ref="H517:H518">H518</f>
        <v>103072</v>
      </c>
      <c r="I517" s="75"/>
    </row>
    <row r="518" spans="1:9" ht="31.5">
      <c r="A518" s="23"/>
      <c r="B518" s="88" t="s">
        <v>769</v>
      </c>
      <c r="C518" s="87" t="s">
        <v>885</v>
      </c>
      <c r="D518" s="87" t="s">
        <v>741</v>
      </c>
      <c r="E518" s="87" t="s">
        <v>340</v>
      </c>
      <c r="F518" s="87" t="s">
        <v>770</v>
      </c>
      <c r="G518" s="87"/>
      <c r="H518" s="65">
        <f t="shared" si="54"/>
        <v>103072</v>
      </c>
      <c r="I518" s="75"/>
    </row>
    <row r="519" spans="1:9" ht="31.5">
      <c r="A519" s="23"/>
      <c r="B519" s="88" t="s">
        <v>358</v>
      </c>
      <c r="C519" s="87" t="s">
        <v>885</v>
      </c>
      <c r="D519" s="87" t="s">
        <v>741</v>
      </c>
      <c r="E519" s="87" t="s">
        <v>340</v>
      </c>
      <c r="F519" s="87" t="s">
        <v>770</v>
      </c>
      <c r="G519" s="87" t="s">
        <v>359</v>
      </c>
      <c r="H519" s="65">
        <v>103072</v>
      </c>
      <c r="I519" s="75"/>
    </row>
    <row r="520" spans="1:9" ht="31.5">
      <c r="A520" s="23"/>
      <c r="B520" s="39" t="s">
        <v>771</v>
      </c>
      <c r="C520" s="87" t="s">
        <v>885</v>
      </c>
      <c r="D520" s="87" t="s">
        <v>741</v>
      </c>
      <c r="E520" s="87" t="s">
        <v>340</v>
      </c>
      <c r="F520" s="87" t="s">
        <v>772</v>
      </c>
      <c r="G520" s="87"/>
      <c r="H520" s="65">
        <f>H521+H528</f>
        <v>15696033</v>
      </c>
      <c r="I520" s="75"/>
    </row>
    <row r="521" spans="1:9" ht="31.5">
      <c r="A521" s="23"/>
      <c r="B521" s="88" t="s">
        <v>773</v>
      </c>
      <c r="C521" s="87" t="s">
        <v>885</v>
      </c>
      <c r="D521" s="87" t="s">
        <v>741</v>
      </c>
      <c r="E521" s="87" t="s">
        <v>340</v>
      </c>
      <c r="F521" s="87" t="s">
        <v>774</v>
      </c>
      <c r="G521" s="87"/>
      <c r="H521" s="65">
        <f>H522+H526</f>
        <v>15592961</v>
      </c>
      <c r="I521" s="75"/>
    </row>
    <row r="522" spans="1:9" ht="31.5">
      <c r="A522" s="23"/>
      <c r="B522" s="53" t="s">
        <v>498</v>
      </c>
      <c r="C522" s="87" t="s">
        <v>885</v>
      </c>
      <c r="D522" s="87" t="s">
        <v>741</v>
      </c>
      <c r="E522" s="87" t="s">
        <v>340</v>
      </c>
      <c r="F522" s="87" t="s">
        <v>775</v>
      </c>
      <c r="G522" s="87"/>
      <c r="H522" s="65">
        <f>H523+H524+H525</f>
        <v>15527961</v>
      </c>
      <c r="I522" s="75"/>
    </row>
    <row r="523" spans="1:9" ht="63">
      <c r="A523" s="23"/>
      <c r="B523" s="88" t="s">
        <v>349</v>
      </c>
      <c r="C523" s="87" t="s">
        <v>885</v>
      </c>
      <c r="D523" s="87" t="s">
        <v>741</v>
      </c>
      <c r="E523" s="87" t="s">
        <v>340</v>
      </c>
      <c r="F523" s="87" t="s">
        <v>775</v>
      </c>
      <c r="G523" s="87" t="s">
        <v>500</v>
      </c>
      <c r="H523" s="65">
        <v>13174000</v>
      </c>
      <c r="I523" s="75"/>
    </row>
    <row r="524" spans="1:9" ht="31.5">
      <c r="A524" s="23"/>
      <c r="B524" s="88" t="s">
        <v>358</v>
      </c>
      <c r="C524" s="87" t="s">
        <v>885</v>
      </c>
      <c r="D524" s="87" t="s">
        <v>741</v>
      </c>
      <c r="E524" s="87" t="s">
        <v>340</v>
      </c>
      <c r="F524" s="87" t="s">
        <v>775</v>
      </c>
      <c r="G524" s="87" t="s">
        <v>359</v>
      </c>
      <c r="H524" s="65">
        <v>2331653</v>
      </c>
      <c r="I524" s="75"/>
    </row>
    <row r="525" spans="1:9" ht="15.75">
      <c r="A525" s="23"/>
      <c r="B525" s="88" t="s">
        <v>360</v>
      </c>
      <c r="C525" s="87" t="s">
        <v>885</v>
      </c>
      <c r="D525" s="87" t="s">
        <v>741</v>
      </c>
      <c r="E525" s="87" t="s">
        <v>340</v>
      </c>
      <c r="F525" s="87" t="s">
        <v>775</v>
      </c>
      <c r="G525" s="87" t="s">
        <v>361</v>
      </c>
      <c r="H525" s="65">
        <v>22308</v>
      </c>
      <c r="I525" s="75"/>
    </row>
    <row r="526" spans="1:9" ht="47.25">
      <c r="A526" s="23"/>
      <c r="B526" s="88" t="s">
        <v>776</v>
      </c>
      <c r="C526" s="87" t="s">
        <v>885</v>
      </c>
      <c r="D526" s="87" t="s">
        <v>741</v>
      </c>
      <c r="E526" s="87" t="s">
        <v>340</v>
      </c>
      <c r="F526" s="87" t="s">
        <v>777</v>
      </c>
      <c r="G526" s="87"/>
      <c r="H526" s="65">
        <f>H527</f>
        <v>65000</v>
      </c>
      <c r="I526" s="75"/>
    </row>
    <row r="527" spans="1:9" ht="31.5">
      <c r="A527" s="23"/>
      <c r="B527" s="88" t="s">
        <v>358</v>
      </c>
      <c r="C527" s="87" t="s">
        <v>885</v>
      </c>
      <c r="D527" s="87" t="s">
        <v>741</v>
      </c>
      <c r="E527" s="87" t="s">
        <v>340</v>
      </c>
      <c r="F527" s="87" t="s">
        <v>777</v>
      </c>
      <c r="G527" s="87" t="s">
        <v>359</v>
      </c>
      <c r="H527" s="65">
        <v>65000</v>
      </c>
      <c r="I527" s="75"/>
    </row>
    <row r="528" spans="1:9" ht="15.75">
      <c r="A528" s="23"/>
      <c r="B528" s="88" t="s">
        <v>767</v>
      </c>
      <c r="C528" s="87" t="s">
        <v>885</v>
      </c>
      <c r="D528" s="87" t="s">
        <v>741</v>
      </c>
      <c r="E528" s="87" t="s">
        <v>340</v>
      </c>
      <c r="F528" s="87" t="s">
        <v>778</v>
      </c>
      <c r="G528" s="87"/>
      <c r="H528" s="65">
        <f aca="true" t="shared" si="55" ref="H528:H529">H529</f>
        <v>103072</v>
      </c>
      <c r="I528" s="75"/>
    </row>
    <row r="529" spans="1:9" ht="31.5">
      <c r="A529" s="23"/>
      <c r="B529" s="88" t="s">
        <v>769</v>
      </c>
      <c r="C529" s="87" t="s">
        <v>885</v>
      </c>
      <c r="D529" s="87" t="s">
        <v>741</v>
      </c>
      <c r="E529" s="87" t="s">
        <v>340</v>
      </c>
      <c r="F529" s="87" t="s">
        <v>779</v>
      </c>
      <c r="G529" s="87"/>
      <c r="H529" s="65">
        <f t="shared" si="55"/>
        <v>103072</v>
      </c>
      <c r="I529" s="75"/>
    </row>
    <row r="530" spans="1:9" ht="31.5">
      <c r="A530" s="23"/>
      <c r="B530" s="88" t="s">
        <v>358</v>
      </c>
      <c r="C530" s="87" t="s">
        <v>885</v>
      </c>
      <c r="D530" s="87" t="s">
        <v>741</v>
      </c>
      <c r="E530" s="87" t="s">
        <v>340</v>
      </c>
      <c r="F530" s="87" t="s">
        <v>779</v>
      </c>
      <c r="G530" s="87" t="s">
        <v>359</v>
      </c>
      <c r="H530" s="65">
        <v>103072</v>
      </c>
      <c r="I530" s="75"/>
    </row>
    <row r="531" spans="1:9" ht="47.25">
      <c r="A531" s="23"/>
      <c r="B531" s="39" t="s">
        <v>780</v>
      </c>
      <c r="C531" s="87" t="s">
        <v>885</v>
      </c>
      <c r="D531" s="87" t="s">
        <v>741</v>
      </c>
      <c r="E531" s="87" t="s">
        <v>340</v>
      </c>
      <c r="F531" s="87" t="s">
        <v>781</v>
      </c>
      <c r="G531" s="87"/>
      <c r="H531" s="65">
        <f aca="true" t="shared" si="56" ref="H531:H532">H532</f>
        <v>2378305</v>
      </c>
      <c r="I531" s="75"/>
    </row>
    <row r="532" spans="1:9" ht="31.5">
      <c r="A532" s="23"/>
      <c r="B532" s="88" t="s">
        <v>735</v>
      </c>
      <c r="C532" s="87" t="s">
        <v>885</v>
      </c>
      <c r="D532" s="87" t="s">
        <v>741</v>
      </c>
      <c r="E532" s="87" t="s">
        <v>340</v>
      </c>
      <c r="F532" s="87" t="s">
        <v>782</v>
      </c>
      <c r="G532" s="87"/>
      <c r="H532" s="65">
        <f t="shared" si="56"/>
        <v>2378305</v>
      </c>
      <c r="I532" s="75"/>
    </row>
    <row r="533" spans="1:9" ht="47.25">
      <c r="A533" s="23"/>
      <c r="B533" s="88" t="s">
        <v>783</v>
      </c>
      <c r="C533" s="87" t="s">
        <v>885</v>
      </c>
      <c r="D533" s="87" t="s">
        <v>741</v>
      </c>
      <c r="E533" s="87" t="s">
        <v>340</v>
      </c>
      <c r="F533" s="87" t="s">
        <v>784</v>
      </c>
      <c r="G533" s="87"/>
      <c r="H533" s="65">
        <f>H534+H535</f>
        <v>2378305</v>
      </c>
      <c r="I533" s="75"/>
    </row>
    <row r="534" spans="1:9" ht="63">
      <c r="A534" s="23"/>
      <c r="B534" s="88" t="s">
        <v>349</v>
      </c>
      <c r="C534" s="87" t="s">
        <v>885</v>
      </c>
      <c r="D534" s="114" t="s">
        <v>741</v>
      </c>
      <c r="E534" s="114" t="s">
        <v>340</v>
      </c>
      <c r="F534" s="114" t="s">
        <v>784</v>
      </c>
      <c r="G534" s="114" t="s">
        <v>350</v>
      </c>
      <c r="H534" s="97">
        <v>1637114</v>
      </c>
      <c r="I534" s="75"/>
    </row>
    <row r="535" spans="1:9" ht="15.75">
      <c r="A535" s="23"/>
      <c r="B535" s="53" t="s">
        <v>445</v>
      </c>
      <c r="C535" s="99" t="s">
        <v>885</v>
      </c>
      <c r="D535" s="87" t="s">
        <v>741</v>
      </c>
      <c r="E535" s="87" t="s">
        <v>340</v>
      </c>
      <c r="F535" s="87" t="s">
        <v>784</v>
      </c>
      <c r="G535" s="87" t="s">
        <v>446</v>
      </c>
      <c r="H535" s="65">
        <v>741191</v>
      </c>
      <c r="I535" s="75"/>
    </row>
    <row r="536" spans="1:9" ht="15.75">
      <c r="A536" s="23"/>
      <c r="B536" s="90" t="s">
        <v>785</v>
      </c>
      <c r="C536" s="83" t="s">
        <v>885</v>
      </c>
      <c r="D536" s="83" t="s">
        <v>741</v>
      </c>
      <c r="E536" s="83" t="s">
        <v>363</v>
      </c>
      <c r="F536" s="29"/>
      <c r="G536" s="83"/>
      <c r="H536" s="67">
        <f aca="true" t="shared" si="57" ref="H536:H538">H537</f>
        <v>1642481</v>
      </c>
      <c r="I536" s="75"/>
    </row>
    <row r="537" spans="1:9" ht="15.75">
      <c r="A537" s="23"/>
      <c r="B537" s="36" t="s">
        <v>397</v>
      </c>
      <c r="C537" s="83" t="s">
        <v>885</v>
      </c>
      <c r="D537" s="83" t="s">
        <v>741</v>
      </c>
      <c r="E537" s="83" t="s">
        <v>363</v>
      </c>
      <c r="F537" s="83" t="s">
        <v>398</v>
      </c>
      <c r="G537" s="83"/>
      <c r="H537" s="67">
        <f t="shared" si="57"/>
        <v>1642481</v>
      </c>
      <c r="I537" s="75"/>
    </row>
    <row r="538" spans="1:9" ht="31.5">
      <c r="A538" s="23"/>
      <c r="B538" s="39" t="s">
        <v>399</v>
      </c>
      <c r="C538" s="87" t="s">
        <v>885</v>
      </c>
      <c r="D538" s="87" t="s">
        <v>741</v>
      </c>
      <c r="E538" s="87" t="s">
        <v>363</v>
      </c>
      <c r="F538" s="87" t="s">
        <v>400</v>
      </c>
      <c r="G538" s="87"/>
      <c r="H538" s="65">
        <f t="shared" si="57"/>
        <v>1642481</v>
      </c>
      <c r="I538" s="75"/>
    </row>
    <row r="539" spans="1:9" ht="31.5">
      <c r="A539" s="23"/>
      <c r="B539" s="39" t="s">
        <v>347</v>
      </c>
      <c r="C539" s="87" t="s">
        <v>885</v>
      </c>
      <c r="D539" s="87" t="s">
        <v>741</v>
      </c>
      <c r="E539" s="87" t="s">
        <v>363</v>
      </c>
      <c r="F539" s="87" t="s">
        <v>401</v>
      </c>
      <c r="G539" s="87"/>
      <c r="H539" s="65">
        <f>H540+H541</f>
        <v>1642481</v>
      </c>
      <c r="I539" s="75"/>
    </row>
    <row r="540" spans="1:9" ht="63">
      <c r="A540" s="23"/>
      <c r="B540" s="88" t="s">
        <v>349</v>
      </c>
      <c r="C540" s="87" t="s">
        <v>885</v>
      </c>
      <c r="D540" s="87" t="s">
        <v>741</v>
      </c>
      <c r="E540" s="87" t="s">
        <v>363</v>
      </c>
      <c r="F540" s="17" t="s">
        <v>401</v>
      </c>
      <c r="G540" s="87" t="s">
        <v>350</v>
      </c>
      <c r="H540" s="65">
        <v>1624849</v>
      </c>
      <c r="I540" s="75"/>
    </row>
    <row r="541" spans="1:9" ht="15.75">
      <c r="A541" s="23"/>
      <c r="B541" s="88" t="s">
        <v>360</v>
      </c>
      <c r="C541" s="87" t="s">
        <v>885</v>
      </c>
      <c r="D541" s="87" t="s">
        <v>741</v>
      </c>
      <c r="E541" s="87" t="s">
        <v>363</v>
      </c>
      <c r="F541" s="17" t="s">
        <v>401</v>
      </c>
      <c r="G541" s="87" t="s">
        <v>361</v>
      </c>
      <c r="H541" s="65">
        <v>17632</v>
      </c>
      <c r="I541" s="75"/>
    </row>
    <row r="542" spans="1:9" ht="15.75">
      <c r="A542" s="23"/>
      <c r="B542" s="52" t="s">
        <v>847</v>
      </c>
      <c r="C542" s="83" t="s">
        <v>885</v>
      </c>
      <c r="D542" s="83" t="s">
        <v>429</v>
      </c>
      <c r="E542" s="83"/>
      <c r="F542" s="83"/>
      <c r="G542" s="83"/>
      <c r="H542" s="67">
        <f aca="true" t="shared" si="58" ref="H542:H546">H543</f>
        <v>12168396.86</v>
      </c>
      <c r="I542" s="75"/>
    </row>
    <row r="543" spans="1:9" ht="15.75">
      <c r="A543" s="23"/>
      <c r="B543" s="90" t="s">
        <v>849</v>
      </c>
      <c r="C543" s="83" t="s">
        <v>885</v>
      </c>
      <c r="D543" s="83" t="s">
        <v>429</v>
      </c>
      <c r="E543" s="83" t="s">
        <v>342</v>
      </c>
      <c r="F543" s="83"/>
      <c r="G543" s="83"/>
      <c r="H543" s="67">
        <f t="shared" si="58"/>
        <v>12168396.86</v>
      </c>
      <c r="I543" s="75"/>
    </row>
    <row r="544" spans="1:9" ht="63">
      <c r="A544" s="23"/>
      <c r="B544" s="90" t="s">
        <v>715</v>
      </c>
      <c r="C544" s="83" t="s">
        <v>885</v>
      </c>
      <c r="D544" s="83" t="s">
        <v>429</v>
      </c>
      <c r="E544" s="83" t="s">
        <v>342</v>
      </c>
      <c r="F544" s="83" t="s">
        <v>716</v>
      </c>
      <c r="G544" s="83"/>
      <c r="H544" s="67">
        <f t="shared" si="58"/>
        <v>12168396.86</v>
      </c>
      <c r="I544" s="75"/>
    </row>
    <row r="545" spans="1:9" ht="94.5">
      <c r="A545" s="23"/>
      <c r="B545" s="88" t="s">
        <v>850</v>
      </c>
      <c r="C545" s="87" t="s">
        <v>885</v>
      </c>
      <c r="D545" s="87" t="s">
        <v>429</v>
      </c>
      <c r="E545" s="87" t="s">
        <v>342</v>
      </c>
      <c r="F545" s="87" t="s">
        <v>851</v>
      </c>
      <c r="G545" s="87"/>
      <c r="H545" s="65">
        <f t="shared" si="58"/>
        <v>12168396.86</v>
      </c>
      <c r="I545" s="75"/>
    </row>
    <row r="546" spans="1:9" ht="47.25">
      <c r="A546" s="23"/>
      <c r="B546" s="88" t="s">
        <v>852</v>
      </c>
      <c r="C546" s="87" t="s">
        <v>885</v>
      </c>
      <c r="D546" s="87" t="s">
        <v>429</v>
      </c>
      <c r="E546" s="87" t="s">
        <v>342</v>
      </c>
      <c r="F546" s="87" t="s">
        <v>853</v>
      </c>
      <c r="G546" s="87"/>
      <c r="H546" s="65">
        <f t="shared" si="58"/>
        <v>12168396.86</v>
      </c>
      <c r="I546" s="75"/>
    </row>
    <row r="547" spans="1:9" ht="63">
      <c r="A547" s="23"/>
      <c r="B547" s="88" t="s">
        <v>854</v>
      </c>
      <c r="C547" s="87" t="s">
        <v>885</v>
      </c>
      <c r="D547" s="87" t="s">
        <v>429</v>
      </c>
      <c r="E547" s="87" t="s">
        <v>342</v>
      </c>
      <c r="F547" s="87" t="s">
        <v>855</v>
      </c>
      <c r="G547" s="87"/>
      <c r="H547" s="65">
        <f>H549+H548+H550</f>
        <v>12168396.86</v>
      </c>
      <c r="I547" s="75"/>
    </row>
    <row r="548" spans="1:9" ht="47.25">
      <c r="A548" s="23"/>
      <c r="B548" s="88" t="s">
        <v>887</v>
      </c>
      <c r="C548" s="87" t="s">
        <v>885</v>
      </c>
      <c r="D548" s="87" t="s">
        <v>429</v>
      </c>
      <c r="E548" s="87" t="s">
        <v>342</v>
      </c>
      <c r="F548" s="87" t="s">
        <v>888</v>
      </c>
      <c r="G548" s="87" t="s">
        <v>350</v>
      </c>
      <c r="H548" s="65">
        <v>4887191</v>
      </c>
      <c r="I548" s="75"/>
    </row>
    <row r="549" spans="1:9" ht="31.5">
      <c r="A549" s="23"/>
      <c r="B549" s="88" t="s">
        <v>358</v>
      </c>
      <c r="C549" s="87" t="s">
        <v>885</v>
      </c>
      <c r="D549" s="87" t="s">
        <v>856</v>
      </c>
      <c r="E549" s="87" t="s">
        <v>342</v>
      </c>
      <c r="F549" s="87" t="s">
        <v>855</v>
      </c>
      <c r="G549" s="87" t="s">
        <v>359</v>
      </c>
      <c r="H549" s="123">
        <v>4535025.86</v>
      </c>
      <c r="I549" s="75"/>
    </row>
    <row r="550" spans="1:9" ht="15.75">
      <c r="A550" s="23"/>
      <c r="B550" s="88" t="s">
        <v>360</v>
      </c>
      <c r="C550" s="87" t="s">
        <v>885</v>
      </c>
      <c r="D550" s="87" t="s">
        <v>856</v>
      </c>
      <c r="E550" s="87" t="s">
        <v>342</v>
      </c>
      <c r="F550" s="87" t="s">
        <v>855</v>
      </c>
      <c r="G550" s="87" t="s">
        <v>361</v>
      </c>
      <c r="H550" s="123">
        <v>2746180</v>
      </c>
      <c r="I550" s="75"/>
    </row>
    <row r="551" spans="1:9" ht="15.75">
      <c r="A551" s="23"/>
      <c r="B551" s="23"/>
      <c r="C551" s="23"/>
      <c r="D551" s="23"/>
      <c r="E551" s="23"/>
      <c r="F551" s="23"/>
      <c r="G551" s="23"/>
      <c r="H551" s="23"/>
      <c r="I551" s="75"/>
    </row>
    <row r="552" spans="1:9" ht="15.75">
      <c r="A552" s="23"/>
      <c r="B552" s="23"/>
      <c r="C552" s="23"/>
      <c r="D552" s="23"/>
      <c r="E552" s="23"/>
      <c r="F552" s="23"/>
      <c r="G552" s="23"/>
      <c r="H552" s="23"/>
      <c r="I552" s="75"/>
    </row>
    <row r="553" spans="1:9" ht="15.75">
      <c r="A553" s="23"/>
      <c r="B553" s="23"/>
      <c r="C553" s="23"/>
      <c r="D553" s="23"/>
      <c r="E553" s="23"/>
      <c r="F553" s="23"/>
      <c r="G553" s="23"/>
      <c r="H553" s="23"/>
      <c r="I553" s="75"/>
    </row>
    <row r="554" spans="1:9" ht="15.75">
      <c r="A554" s="23"/>
      <c r="B554" s="137"/>
      <c r="C554" s="137"/>
      <c r="D554" s="137"/>
      <c r="E554" s="137"/>
      <c r="F554" s="137"/>
      <c r="G554" s="137"/>
      <c r="H554" s="137"/>
      <c r="I554" s="75"/>
    </row>
    <row r="555" spans="1:9" ht="15.75">
      <c r="A555" s="23"/>
      <c r="B555" s="23"/>
      <c r="C555" s="23"/>
      <c r="D555" s="23"/>
      <c r="E555" s="23"/>
      <c r="F555" s="23"/>
      <c r="G555" s="23"/>
      <c r="H555" s="23"/>
      <c r="I555" s="75"/>
    </row>
    <row r="556" spans="1:9" ht="15.75">
      <c r="A556" s="23"/>
      <c r="B556" s="23"/>
      <c r="C556" s="23"/>
      <c r="D556" s="23"/>
      <c r="E556" s="23"/>
      <c r="F556" s="23"/>
      <c r="G556" s="23"/>
      <c r="H556" s="23"/>
      <c r="I556" s="75"/>
    </row>
    <row r="557" spans="1:9" ht="15.75">
      <c r="A557" s="23"/>
      <c r="B557" s="23"/>
      <c r="C557" s="23"/>
      <c r="D557" s="23"/>
      <c r="E557" s="23"/>
      <c r="F557" s="23"/>
      <c r="G557" s="23"/>
      <c r="H557" s="23"/>
      <c r="I557" s="75"/>
    </row>
    <row r="558" spans="1:9" ht="15.75">
      <c r="A558" s="23"/>
      <c r="B558" s="23"/>
      <c r="C558" s="23"/>
      <c r="D558" s="23"/>
      <c r="E558" s="23"/>
      <c r="F558" s="23"/>
      <c r="G558" s="23"/>
      <c r="H558" s="23"/>
      <c r="I558" s="75"/>
    </row>
    <row r="559" spans="1:8" ht="15.75">
      <c r="A559" s="23"/>
      <c r="B559" s="23"/>
      <c r="C559" s="138"/>
      <c r="D559" s="23"/>
      <c r="E559" s="23"/>
      <c r="F559" s="23"/>
      <c r="G559" s="23"/>
      <c r="H559" s="23"/>
    </row>
    <row r="560" spans="1:8" ht="15.75">
      <c r="A560" s="23"/>
      <c r="B560" s="23"/>
      <c r="C560" s="138"/>
      <c r="D560" s="23"/>
      <c r="E560" s="23"/>
      <c r="F560" s="23"/>
      <c r="G560" s="23"/>
      <c r="H560" s="23"/>
    </row>
    <row r="561" spans="1:8" ht="15.75">
      <c r="A561" s="23"/>
      <c r="B561" s="23"/>
      <c r="C561" s="138"/>
      <c r="D561" s="23"/>
      <c r="E561" s="23"/>
      <c r="F561" s="23"/>
      <c r="G561" s="23"/>
      <c r="H561" s="23"/>
    </row>
    <row r="562" spans="1:8" ht="15.75">
      <c r="A562" s="23"/>
      <c r="B562" s="23"/>
      <c r="C562" s="138"/>
      <c r="D562" s="23"/>
      <c r="E562" s="23"/>
      <c r="F562" s="23"/>
      <c r="G562" s="23"/>
      <c r="H562" s="23"/>
    </row>
    <row r="563" spans="1:8" ht="15.75">
      <c r="A563" s="23"/>
      <c r="B563" s="23"/>
      <c r="C563" s="138"/>
      <c r="D563" s="23"/>
      <c r="E563" s="23"/>
      <c r="F563" s="23"/>
      <c r="G563" s="23"/>
      <c r="H563" s="23"/>
    </row>
    <row r="564" spans="1:8" ht="15.75">
      <c r="A564" s="23"/>
      <c r="B564" s="23"/>
      <c r="C564" s="138"/>
      <c r="D564" s="23"/>
      <c r="E564" s="23"/>
      <c r="F564" s="23"/>
      <c r="G564" s="23"/>
      <c r="H564" s="23"/>
    </row>
    <row r="565" spans="1:8" ht="15.75">
      <c r="A565" s="23"/>
      <c r="B565" s="23"/>
      <c r="C565" s="138"/>
      <c r="D565" s="23"/>
      <c r="E565" s="23"/>
      <c r="F565" s="23"/>
      <c r="G565" s="23"/>
      <c r="H565" s="23"/>
    </row>
    <row r="566" spans="1:8" ht="15.75">
      <c r="A566" s="23"/>
      <c r="B566" s="23"/>
      <c r="C566" s="138"/>
      <c r="D566" s="23"/>
      <c r="E566" s="23"/>
      <c r="F566" s="23"/>
      <c r="G566" s="23"/>
      <c r="H566" s="23"/>
    </row>
    <row r="567" spans="1:8" ht="15.75">
      <c r="A567" s="23"/>
      <c r="B567" s="23"/>
      <c r="C567" s="138"/>
      <c r="D567" s="23"/>
      <c r="E567" s="23"/>
      <c r="F567" s="23"/>
      <c r="G567" s="23"/>
      <c r="H567" s="23"/>
    </row>
    <row r="568" spans="1:8" ht="15.75">
      <c r="A568" s="23"/>
      <c r="B568" s="23"/>
      <c r="C568" s="138"/>
      <c r="D568" s="23"/>
      <c r="E568" s="23"/>
      <c r="F568" s="23"/>
      <c r="G568" s="23"/>
      <c r="H568" s="23"/>
    </row>
    <row r="569" spans="1:8" ht="15.75">
      <c r="A569" s="23"/>
      <c r="B569" s="23"/>
      <c r="C569" s="138"/>
      <c r="D569" s="23"/>
      <c r="E569" s="23"/>
      <c r="F569" s="23"/>
      <c r="G569" s="23"/>
      <c r="H569" s="23"/>
    </row>
    <row r="570" spans="1:8" ht="15.75">
      <c r="A570" s="23"/>
      <c r="B570" s="23"/>
      <c r="C570" s="138"/>
      <c r="D570" s="23"/>
      <c r="E570" s="23"/>
      <c r="F570" s="23"/>
      <c r="G570" s="23"/>
      <c r="H570" s="23"/>
    </row>
    <row r="571" spans="1:8" ht="15.75">
      <c r="A571" s="23"/>
      <c r="B571" s="23"/>
      <c r="C571" s="138"/>
      <c r="D571" s="23"/>
      <c r="E571" s="23"/>
      <c r="F571" s="23"/>
      <c r="G571" s="23"/>
      <c r="H571" s="23"/>
    </row>
    <row r="572" spans="1:8" ht="15.75">
      <c r="A572" s="23"/>
      <c r="B572" s="23"/>
      <c r="C572" s="138"/>
      <c r="D572" s="23"/>
      <c r="E572" s="23"/>
      <c r="F572" s="23"/>
      <c r="G572" s="23"/>
      <c r="H572" s="23"/>
    </row>
    <row r="573" spans="1:8" ht="15.75">
      <c r="A573" s="23"/>
      <c r="B573" s="23"/>
      <c r="C573" s="138"/>
      <c r="D573" s="23"/>
      <c r="E573" s="23"/>
      <c r="F573" s="23"/>
      <c r="G573" s="23"/>
      <c r="H573" s="23"/>
    </row>
    <row r="574" spans="1:8" ht="15.75">
      <c r="A574" s="23"/>
      <c r="B574" s="23"/>
      <c r="C574" s="138"/>
      <c r="D574" s="23"/>
      <c r="E574" s="23"/>
      <c r="F574" s="23"/>
      <c r="G574" s="23"/>
      <c r="H574" s="23"/>
    </row>
    <row r="575" spans="1:8" ht="15.75">
      <c r="A575" s="23"/>
      <c r="B575" s="23"/>
      <c r="C575" s="138"/>
      <c r="D575" s="23"/>
      <c r="E575" s="23"/>
      <c r="F575" s="23"/>
      <c r="G575" s="23"/>
      <c r="H575" s="23"/>
    </row>
    <row r="576" spans="1:8" ht="15.75">
      <c r="A576" s="23"/>
      <c r="B576" s="23"/>
      <c r="C576" s="138"/>
      <c r="D576" s="23"/>
      <c r="E576" s="23"/>
      <c r="F576" s="23"/>
      <c r="G576" s="23"/>
      <c r="H576" s="23"/>
    </row>
    <row r="577" spans="1:8" ht="15.75">
      <c r="A577" s="23"/>
      <c r="B577" s="23"/>
      <c r="C577" s="138"/>
      <c r="D577" s="23"/>
      <c r="E577" s="23"/>
      <c r="F577" s="23"/>
      <c r="G577" s="23"/>
      <c r="H577" s="23"/>
    </row>
    <row r="578" spans="1:8" ht="15.75">
      <c r="A578" s="23"/>
      <c r="B578" s="23"/>
      <c r="C578" s="138"/>
      <c r="D578" s="23"/>
      <c r="E578" s="23"/>
      <c r="F578" s="23"/>
      <c r="G578" s="23"/>
      <c r="H578" s="23"/>
    </row>
    <row r="579" spans="1:8" ht="15.75">
      <c r="A579" s="23"/>
      <c r="B579" s="23"/>
      <c r="C579" s="138"/>
      <c r="D579" s="23"/>
      <c r="E579" s="23"/>
      <c r="F579" s="23"/>
      <c r="G579" s="23"/>
      <c r="H579" s="23"/>
    </row>
    <row r="580" spans="1:8" ht="15.75">
      <c r="A580" s="23"/>
      <c r="B580" s="23"/>
      <c r="C580" s="138"/>
      <c r="D580" s="23"/>
      <c r="E580" s="23"/>
      <c r="F580" s="23"/>
      <c r="G580" s="23"/>
      <c r="H580" s="23"/>
    </row>
    <row r="581" spans="1:8" ht="15.75">
      <c r="A581" s="23"/>
      <c r="B581" s="23"/>
      <c r="C581" s="138"/>
      <c r="D581" s="23"/>
      <c r="E581" s="23"/>
      <c r="F581" s="23"/>
      <c r="G581" s="23"/>
      <c r="H581" s="23"/>
    </row>
    <row r="582" spans="1:8" ht="15.75">
      <c r="A582" s="23"/>
      <c r="B582" s="23"/>
      <c r="C582" s="138"/>
      <c r="D582" s="23"/>
      <c r="E582" s="23"/>
      <c r="F582" s="23"/>
      <c r="G582" s="23"/>
      <c r="H582" s="23"/>
    </row>
    <row r="583" spans="1:8" ht="15.75">
      <c r="A583" s="23"/>
      <c r="B583" s="23"/>
      <c r="C583" s="138"/>
      <c r="D583" s="23"/>
      <c r="E583" s="23"/>
      <c r="F583" s="23"/>
      <c r="G583" s="23"/>
      <c r="H583" s="23"/>
    </row>
    <row r="584" spans="1:8" ht="15.75">
      <c r="A584" s="23"/>
      <c r="B584" s="23"/>
      <c r="C584" s="138"/>
      <c r="D584" s="23"/>
      <c r="E584" s="23"/>
      <c r="F584" s="23"/>
      <c r="G584" s="23"/>
      <c r="H584" s="23"/>
    </row>
    <row r="585" spans="1:8" ht="15.75">
      <c r="A585" s="23"/>
      <c r="B585" s="23"/>
      <c r="C585" s="138"/>
      <c r="D585" s="23"/>
      <c r="E585" s="23"/>
      <c r="F585" s="23"/>
      <c r="G585" s="23"/>
      <c r="H585" s="23"/>
    </row>
    <row r="586" spans="1:8" ht="15.75">
      <c r="A586" s="23"/>
      <c r="B586" s="23"/>
      <c r="C586" s="138"/>
      <c r="D586" s="23"/>
      <c r="E586" s="23"/>
      <c r="F586" s="23"/>
      <c r="G586" s="23"/>
      <c r="H586" s="23"/>
    </row>
    <row r="587" spans="1:8" ht="15.75">
      <c r="A587" s="23"/>
      <c r="B587" s="23"/>
      <c r="C587" s="138"/>
      <c r="D587" s="23"/>
      <c r="E587" s="23"/>
      <c r="F587" s="23"/>
      <c r="G587" s="23"/>
      <c r="H587" s="23"/>
    </row>
    <row r="588" spans="1:8" ht="15.75">
      <c r="A588" s="23"/>
      <c r="B588" s="23"/>
      <c r="C588" s="138"/>
      <c r="D588" s="23"/>
      <c r="E588" s="23"/>
      <c r="F588" s="23"/>
      <c r="G588" s="23"/>
      <c r="H588" s="23"/>
    </row>
    <row r="589" spans="1:8" ht="15.75">
      <c r="A589" s="23"/>
      <c r="B589" s="23"/>
      <c r="C589" s="138"/>
      <c r="D589" s="23"/>
      <c r="E589" s="23"/>
      <c r="F589" s="23"/>
      <c r="G589" s="23"/>
      <c r="H589" s="23"/>
    </row>
    <row r="590" spans="1:8" ht="15.75">
      <c r="A590" s="23"/>
      <c r="B590" s="23"/>
      <c r="C590" s="138"/>
      <c r="D590" s="23"/>
      <c r="E590" s="23"/>
      <c r="F590" s="23"/>
      <c r="G590" s="23"/>
      <c r="H590" s="23"/>
    </row>
    <row r="591" spans="1:8" ht="15.75">
      <c r="A591" s="23"/>
      <c r="B591" s="23"/>
      <c r="C591" s="138"/>
      <c r="D591" s="23"/>
      <c r="E591" s="23"/>
      <c r="F591" s="23"/>
      <c r="G591" s="23"/>
      <c r="H591" s="23"/>
    </row>
    <row r="592" spans="1:8" ht="15.75">
      <c r="A592" s="23"/>
      <c r="B592" s="23"/>
      <c r="C592" s="138"/>
      <c r="D592" s="23"/>
      <c r="E592" s="23"/>
      <c r="F592" s="23"/>
      <c r="G592" s="23"/>
      <c r="H592" s="23"/>
    </row>
    <row r="593" spans="1:8" ht="15.75">
      <c r="A593" s="23"/>
      <c r="B593" s="23"/>
      <c r="C593" s="138"/>
      <c r="D593" s="23"/>
      <c r="E593" s="23"/>
      <c r="F593" s="23"/>
      <c r="G593" s="23"/>
      <c r="H593" s="23"/>
    </row>
    <row r="594" spans="1:8" ht="15.75">
      <c r="A594" s="23"/>
      <c r="B594" s="23"/>
      <c r="C594" s="138"/>
      <c r="D594" s="23"/>
      <c r="E594" s="23"/>
      <c r="F594" s="23"/>
      <c r="G594" s="23"/>
      <c r="H594" s="23"/>
    </row>
    <row r="595" spans="1:8" ht="15.75">
      <c r="A595" s="23"/>
      <c r="B595" s="23"/>
      <c r="C595" s="138"/>
      <c r="D595" s="23"/>
      <c r="E595" s="23"/>
      <c r="F595" s="23"/>
      <c r="G595" s="23"/>
      <c r="H595" s="23"/>
    </row>
    <row r="596" spans="1:8" ht="15.75">
      <c r="A596" s="23"/>
      <c r="B596" s="23"/>
      <c r="C596" s="138"/>
      <c r="D596" s="23"/>
      <c r="E596" s="23"/>
      <c r="F596" s="23"/>
      <c r="G596" s="23"/>
      <c r="H596" s="23"/>
    </row>
    <row r="597" spans="1:8" ht="15.75">
      <c r="A597" s="23"/>
      <c r="B597" s="23"/>
      <c r="C597" s="138"/>
      <c r="D597" s="23"/>
      <c r="E597" s="23"/>
      <c r="F597" s="23"/>
      <c r="G597" s="23"/>
      <c r="H597" s="23"/>
    </row>
    <row r="598" spans="1:8" ht="15.75">
      <c r="A598" s="23"/>
      <c r="B598" s="23"/>
      <c r="C598" s="138"/>
      <c r="D598" s="23"/>
      <c r="E598" s="23"/>
      <c r="F598" s="23"/>
      <c r="G598" s="23"/>
      <c r="H598" s="23"/>
    </row>
    <row r="599" spans="1:8" ht="15.75">
      <c r="A599" s="23"/>
      <c r="B599" s="23"/>
      <c r="C599" s="138"/>
      <c r="D599" s="23"/>
      <c r="E599" s="23"/>
      <c r="F599" s="23"/>
      <c r="G599" s="23"/>
      <c r="H599" s="23"/>
    </row>
    <row r="600" spans="1:8" ht="15.75">
      <c r="A600" s="23"/>
      <c r="B600" s="23"/>
      <c r="C600" s="138"/>
      <c r="D600" s="23"/>
      <c r="E600" s="23"/>
      <c r="F600" s="23"/>
      <c r="G600" s="23"/>
      <c r="H600" s="23"/>
    </row>
    <row r="601" spans="1:8" ht="15.75">
      <c r="A601" s="23"/>
      <c r="B601" s="23"/>
      <c r="C601" s="139"/>
      <c r="D601" s="23"/>
      <c r="E601" s="23"/>
      <c r="F601" s="23"/>
      <c r="G601" s="23"/>
      <c r="H601" s="23"/>
    </row>
    <row r="602" spans="1:8" ht="15.75">
      <c r="A602" s="23"/>
      <c r="B602" s="23"/>
      <c r="C602" s="23"/>
      <c r="D602" s="23"/>
      <c r="E602" s="23"/>
      <c r="F602" s="23"/>
      <c r="G602" s="23"/>
      <c r="H602" s="23"/>
    </row>
    <row r="603" spans="1:8" ht="15.75">
      <c r="A603" s="23"/>
      <c r="B603" s="23"/>
      <c r="C603" s="23"/>
      <c r="D603" s="23"/>
      <c r="E603" s="23"/>
      <c r="F603" s="23"/>
      <c r="G603" s="23"/>
      <c r="H603" s="23"/>
    </row>
    <row r="604" spans="1:8" ht="15.75">
      <c r="A604" s="23"/>
      <c r="B604" s="23"/>
      <c r="C604" s="23"/>
      <c r="D604" s="23"/>
      <c r="E604" s="23"/>
      <c r="F604" s="23"/>
      <c r="G604" s="23"/>
      <c r="H604" s="23"/>
    </row>
    <row r="605" spans="1:8" ht="15.75">
      <c r="A605" s="23"/>
      <c r="B605" s="23"/>
      <c r="C605" s="23"/>
      <c r="D605" s="23"/>
      <c r="E605" s="23"/>
      <c r="F605" s="23"/>
      <c r="G605" s="23"/>
      <c r="H605" s="23"/>
    </row>
    <row r="606" spans="1:8" ht="15.75">
      <c r="A606" s="23"/>
      <c r="B606" s="23"/>
      <c r="C606" s="23"/>
      <c r="D606" s="23"/>
      <c r="E606" s="23"/>
      <c r="F606" s="23"/>
      <c r="G606" s="23"/>
      <c r="H606" s="23"/>
    </row>
    <row r="607" spans="1:8" ht="15.75">
      <c r="A607" s="23"/>
      <c r="B607" s="23"/>
      <c r="C607" s="23"/>
      <c r="D607" s="23"/>
      <c r="E607" s="23"/>
      <c r="F607" s="23"/>
      <c r="G607" s="23"/>
      <c r="H607" s="23"/>
    </row>
    <row r="608" spans="1:8" ht="15.75">
      <c r="A608" s="23"/>
      <c r="B608" s="23"/>
      <c r="C608" s="23"/>
      <c r="D608" s="23"/>
      <c r="E608" s="23"/>
      <c r="F608" s="23"/>
      <c r="G608" s="23"/>
      <c r="H608" s="23"/>
    </row>
    <row r="609" spans="1:8" ht="15.75">
      <c r="A609" s="23"/>
      <c r="B609" s="23"/>
      <c r="C609" s="23"/>
      <c r="D609" s="23"/>
      <c r="E609" s="23"/>
      <c r="F609" s="23"/>
      <c r="G609" s="23"/>
      <c r="H609" s="23"/>
    </row>
    <row r="610" spans="1:8" ht="15.75">
      <c r="A610" s="23"/>
      <c r="B610" s="23"/>
      <c r="C610" s="23"/>
      <c r="D610" s="23"/>
      <c r="E610" s="23"/>
      <c r="F610" s="23"/>
      <c r="G610" s="23"/>
      <c r="H610" s="23"/>
    </row>
    <row r="611" spans="1:8" ht="15.75">
      <c r="A611" s="23"/>
      <c r="B611" s="23"/>
      <c r="C611" s="23"/>
      <c r="D611" s="23"/>
      <c r="E611" s="23"/>
      <c r="F611" s="23"/>
      <c r="G611" s="23"/>
      <c r="H611" s="23"/>
    </row>
    <row r="612" spans="1:8" ht="15.75">
      <c r="A612" s="23"/>
      <c r="B612" s="23"/>
      <c r="C612" s="23"/>
      <c r="D612" s="23"/>
      <c r="E612" s="23"/>
      <c r="F612" s="23"/>
      <c r="G612" s="23"/>
      <c r="H612" s="23"/>
    </row>
    <row r="613" spans="1:8" ht="15.75">
      <c r="A613" s="23"/>
      <c r="B613" s="23"/>
      <c r="C613" s="23"/>
      <c r="D613" s="23"/>
      <c r="E613" s="23"/>
      <c r="F613" s="23"/>
      <c r="G613" s="23"/>
      <c r="H613" s="23"/>
    </row>
    <row r="614" spans="1:8" ht="15.75">
      <c r="A614" s="23"/>
      <c r="B614" s="23"/>
      <c r="C614" s="23"/>
      <c r="D614" s="23"/>
      <c r="E614" s="23"/>
      <c r="F614" s="23"/>
      <c r="G614" s="23"/>
      <c r="H614" s="23"/>
    </row>
    <row r="615" spans="1:8" ht="15.75">
      <c r="A615" s="23"/>
      <c r="B615" s="23"/>
      <c r="C615" s="23"/>
      <c r="D615" s="23"/>
      <c r="E615" s="23"/>
      <c r="F615" s="23"/>
      <c r="G615" s="23"/>
      <c r="H615" s="23"/>
    </row>
    <row r="616" spans="1:8" ht="15.75">
      <c r="A616" s="23"/>
      <c r="B616" s="23"/>
      <c r="C616" s="23"/>
      <c r="D616" s="23"/>
      <c r="E616" s="23"/>
      <c r="F616" s="23"/>
      <c r="G616" s="23"/>
      <c r="H616" s="23"/>
    </row>
    <row r="617" spans="1:8" ht="15.75">
      <c r="A617" s="23"/>
      <c r="B617" s="23"/>
      <c r="C617" s="23"/>
      <c r="D617" s="23"/>
      <c r="E617" s="23"/>
      <c r="F617" s="23"/>
      <c r="G617" s="23"/>
      <c r="H617" s="23"/>
    </row>
    <row r="618" spans="1:8" ht="15.75">
      <c r="A618" s="23"/>
      <c r="B618" s="23"/>
      <c r="C618" s="23"/>
      <c r="D618" s="23"/>
      <c r="E618" s="23"/>
      <c r="F618" s="23"/>
      <c r="G618" s="23"/>
      <c r="H618" s="23"/>
    </row>
    <row r="619" spans="1:8" ht="15.75">
      <c r="A619" s="23"/>
      <c r="B619" s="23"/>
      <c r="C619" s="23"/>
      <c r="D619" s="23"/>
      <c r="E619" s="23"/>
      <c r="F619" s="23"/>
      <c r="G619" s="23"/>
      <c r="H619" s="23"/>
    </row>
    <row r="620" spans="1:8" ht="15.75">
      <c r="A620" s="23"/>
      <c r="B620" s="23"/>
      <c r="C620" s="23"/>
      <c r="D620" s="23"/>
      <c r="E620" s="23"/>
      <c r="F620" s="23"/>
      <c r="G620" s="23"/>
      <c r="H620" s="23"/>
    </row>
    <row r="621" spans="1:8" ht="15.75">
      <c r="A621" s="23"/>
      <c r="B621" s="23"/>
      <c r="C621" s="23"/>
      <c r="D621" s="23"/>
      <c r="E621" s="23"/>
      <c r="F621" s="23"/>
      <c r="G621" s="23"/>
      <c r="H621" s="23"/>
    </row>
    <row r="622" spans="1:8" ht="15.75">
      <c r="A622" s="23"/>
      <c r="B622" s="23"/>
      <c r="C622" s="23"/>
      <c r="D622" s="23"/>
      <c r="E622" s="23"/>
      <c r="F622" s="23"/>
      <c r="G622" s="23"/>
      <c r="H622" s="23"/>
    </row>
    <row r="623" spans="1:8" ht="15.75">
      <c r="A623" s="23"/>
      <c r="B623" s="23"/>
      <c r="C623" s="23"/>
      <c r="D623" s="23"/>
      <c r="E623" s="23"/>
      <c r="F623" s="23"/>
      <c r="G623" s="23"/>
      <c r="H623" s="23"/>
    </row>
    <row r="624" spans="1:8" ht="15.75">
      <c r="A624" s="23"/>
      <c r="B624" s="23"/>
      <c r="C624" s="23"/>
      <c r="D624" s="23"/>
      <c r="E624" s="23"/>
      <c r="F624" s="23"/>
      <c r="G624" s="23"/>
      <c r="H624" s="23"/>
    </row>
    <row r="625" spans="1:8" ht="15.75">
      <c r="A625" s="23"/>
      <c r="B625" s="23"/>
      <c r="C625" s="23"/>
      <c r="D625" s="23"/>
      <c r="E625" s="23"/>
      <c r="F625" s="23"/>
      <c r="G625" s="23"/>
      <c r="H625" s="23"/>
    </row>
    <row r="626" spans="1:8" ht="15.75">
      <c r="A626" s="23"/>
      <c r="B626" s="23"/>
      <c r="C626" s="23"/>
      <c r="D626" s="23"/>
      <c r="E626" s="23"/>
      <c r="F626" s="23"/>
      <c r="G626" s="23"/>
      <c r="H626" s="23"/>
    </row>
    <row r="627" spans="1:8" ht="15.75">
      <c r="A627" s="23"/>
      <c r="B627" s="23"/>
      <c r="C627" s="23"/>
      <c r="D627" s="23"/>
      <c r="E627" s="23"/>
      <c r="F627" s="23"/>
      <c r="G627" s="23"/>
      <c r="H627" s="23"/>
    </row>
    <row r="628" spans="1:8" ht="15.75">
      <c r="A628" s="23"/>
      <c r="B628" s="23"/>
      <c r="C628" s="23"/>
      <c r="D628" s="23"/>
      <c r="E628" s="23"/>
      <c r="F628" s="23"/>
      <c r="G628" s="23"/>
      <c r="H628" s="23"/>
    </row>
    <row r="629" spans="1:8" ht="15.75">
      <c r="A629" s="23"/>
      <c r="B629" s="23"/>
      <c r="C629" s="23"/>
      <c r="D629" s="23"/>
      <c r="E629" s="23"/>
      <c r="F629" s="23"/>
      <c r="G629" s="23"/>
      <c r="H629" s="23"/>
    </row>
    <row r="630" spans="1:8" ht="15.75">
      <c r="A630" s="23"/>
      <c r="B630" s="23"/>
      <c r="C630" s="23"/>
      <c r="D630" s="23"/>
      <c r="E630" s="23"/>
      <c r="F630" s="23"/>
      <c r="G630" s="23"/>
      <c r="H630" s="23"/>
    </row>
    <row r="631" spans="1:8" ht="15.75">
      <c r="A631" s="23"/>
      <c r="B631" s="23"/>
      <c r="C631" s="23"/>
      <c r="D631" s="23"/>
      <c r="E631" s="23"/>
      <c r="F631" s="23"/>
      <c r="G631" s="23"/>
      <c r="H631" s="23"/>
    </row>
    <row r="632" spans="1:8" ht="15.75">
      <c r="A632" s="23"/>
      <c r="B632" s="23"/>
      <c r="C632" s="23"/>
      <c r="D632" s="23"/>
      <c r="E632" s="23"/>
      <c r="F632" s="23"/>
      <c r="G632" s="23"/>
      <c r="H632" s="23"/>
    </row>
    <row r="633" spans="1:8" ht="15.75">
      <c r="A633" s="23"/>
      <c r="B633" s="23"/>
      <c r="C633" s="23"/>
      <c r="D633" s="23"/>
      <c r="E633" s="23"/>
      <c r="F633" s="23"/>
      <c r="G633" s="23"/>
      <c r="H633" s="23"/>
    </row>
    <row r="634" spans="1:8" ht="15.75">
      <c r="A634" s="23"/>
      <c r="B634" s="23"/>
      <c r="C634" s="23"/>
      <c r="D634" s="23"/>
      <c r="E634" s="23"/>
      <c r="F634" s="23"/>
      <c r="G634" s="23"/>
      <c r="H634" s="23"/>
    </row>
    <row r="635" spans="1:8" ht="15.75">
      <c r="A635" s="23"/>
      <c r="B635" s="23"/>
      <c r="C635" s="23"/>
      <c r="D635" s="23"/>
      <c r="E635" s="23"/>
      <c r="F635" s="23"/>
      <c r="G635" s="23"/>
      <c r="H635" s="23"/>
    </row>
    <row r="636" spans="1:8" ht="15.75">
      <c r="A636" s="23"/>
      <c r="B636" s="23"/>
      <c r="C636" s="23"/>
      <c r="D636" s="23"/>
      <c r="E636" s="23"/>
      <c r="F636" s="23"/>
      <c r="G636" s="23"/>
      <c r="H636" s="23"/>
    </row>
    <row r="637" spans="1:8" ht="15.75">
      <c r="A637" s="23"/>
      <c r="B637" s="23"/>
      <c r="C637" s="23"/>
      <c r="D637" s="23"/>
      <c r="E637" s="23"/>
      <c r="F637" s="23"/>
      <c r="G637" s="23"/>
      <c r="H637" s="23"/>
    </row>
    <row r="638" spans="1:8" ht="15.75">
      <c r="A638" s="23"/>
      <c r="B638" s="23"/>
      <c r="C638" s="23"/>
      <c r="D638" s="23"/>
      <c r="E638" s="23"/>
      <c r="F638" s="23"/>
      <c r="G638" s="23"/>
      <c r="H638" s="23"/>
    </row>
    <row r="639" spans="1:8" ht="15.75">
      <c r="A639" s="23"/>
      <c r="B639" s="23"/>
      <c r="C639" s="23"/>
      <c r="D639" s="23"/>
      <c r="E639" s="23"/>
      <c r="F639" s="23"/>
      <c r="G639" s="23"/>
      <c r="H639" s="23"/>
    </row>
    <row r="640" spans="1:8" ht="15.75">
      <c r="A640" s="23"/>
      <c r="B640" s="23"/>
      <c r="C640" s="23"/>
      <c r="D640" s="23"/>
      <c r="E640" s="23"/>
      <c r="F640" s="23"/>
      <c r="G640" s="23"/>
      <c r="H640" s="23"/>
    </row>
    <row r="641" spans="1:8" ht="15.75">
      <c r="A641" s="23"/>
      <c r="B641" s="23"/>
      <c r="C641" s="23"/>
      <c r="D641" s="23"/>
      <c r="E641" s="23"/>
      <c r="F641" s="23"/>
      <c r="G641" s="23"/>
      <c r="H641" s="23"/>
    </row>
    <row r="642" spans="1:8" ht="15.75">
      <c r="A642" s="23"/>
      <c r="B642" s="23"/>
      <c r="C642" s="23"/>
      <c r="D642" s="23"/>
      <c r="E642" s="23"/>
      <c r="F642" s="23"/>
      <c r="G642" s="23"/>
      <c r="H642" s="23"/>
    </row>
    <row r="643" spans="1:8" ht="15.75">
      <c r="A643" s="23"/>
      <c r="B643" s="23"/>
      <c r="C643" s="23"/>
      <c r="D643" s="23"/>
      <c r="E643" s="23"/>
      <c r="F643" s="23"/>
      <c r="G643" s="23"/>
      <c r="H643" s="23"/>
    </row>
    <row r="644" spans="1:8" ht="15.75">
      <c r="A644" s="23"/>
      <c r="B644" s="23"/>
      <c r="C644" s="23"/>
      <c r="D644" s="23"/>
      <c r="E644" s="23"/>
      <c r="F644" s="23"/>
      <c r="G644" s="23"/>
      <c r="H644" s="23"/>
    </row>
    <row r="645" spans="1:8" ht="15.75">
      <c r="A645" s="23"/>
      <c r="B645" s="23"/>
      <c r="C645" s="23"/>
      <c r="D645" s="23"/>
      <c r="E645" s="23"/>
      <c r="F645" s="23"/>
      <c r="G645" s="23"/>
      <c r="H645" s="23"/>
    </row>
    <row r="646" spans="1:8" ht="15.75">
      <c r="A646" s="23"/>
      <c r="B646" s="23"/>
      <c r="C646" s="23"/>
      <c r="D646" s="23"/>
      <c r="E646" s="23"/>
      <c r="F646" s="23"/>
      <c r="G646" s="23"/>
      <c r="H646" s="23"/>
    </row>
    <row r="647" spans="1:8" ht="15.75">
      <c r="A647" s="23"/>
      <c r="B647" s="23"/>
      <c r="C647" s="23"/>
      <c r="D647" s="23"/>
      <c r="E647" s="23"/>
      <c r="F647" s="23"/>
      <c r="G647" s="23"/>
      <c r="H647" s="23"/>
    </row>
    <row r="648" spans="1:8" ht="15.75">
      <c r="A648" s="23"/>
      <c r="B648" s="23"/>
      <c r="C648" s="23"/>
      <c r="D648" s="23"/>
      <c r="E648" s="23"/>
      <c r="F648" s="23"/>
      <c r="G648" s="23"/>
      <c r="H648" s="23"/>
    </row>
    <row r="649" spans="1:8" ht="15.75">
      <c r="A649" s="23"/>
      <c r="B649" s="23"/>
      <c r="C649" s="23"/>
      <c r="D649" s="23"/>
      <c r="E649" s="23"/>
      <c r="F649" s="23"/>
      <c r="G649" s="23"/>
      <c r="H649" s="23"/>
    </row>
    <row r="650" spans="1:8" ht="15.75">
      <c r="A650" s="23"/>
      <c r="B650" s="23"/>
      <c r="C650" s="23"/>
      <c r="D650" s="23"/>
      <c r="E650" s="23"/>
      <c r="F650" s="23"/>
      <c r="G650" s="23"/>
      <c r="H650" s="23"/>
    </row>
    <row r="651" spans="1:8" ht="15.75">
      <c r="A651" s="23"/>
      <c r="B651" s="23"/>
      <c r="C651" s="23"/>
      <c r="D651" s="23"/>
      <c r="E651" s="23"/>
      <c r="F651" s="23"/>
      <c r="G651" s="23"/>
      <c r="H651" s="23"/>
    </row>
    <row r="652" spans="1:8" ht="15.75">
      <c r="A652" s="23"/>
      <c r="B652" s="23"/>
      <c r="C652" s="23"/>
      <c r="D652" s="23"/>
      <c r="E652" s="23"/>
      <c r="F652" s="23"/>
      <c r="G652" s="23"/>
      <c r="H652" s="23"/>
    </row>
    <row r="653" spans="1:8" ht="15.75">
      <c r="A653" s="23"/>
      <c r="B653" s="23"/>
      <c r="C653" s="23"/>
      <c r="D653" s="23"/>
      <c r="E653" s="23"/>
      <c r="F653" s="23"/>
      <c r="G653" s="23"/>
      <c r="H653" s="23"/>
    </row>
    <row r="654" spans="1:8" ht="15.75">
      <c r="A654" s="23"/>
      <c r="B654" s="23"/>
      <c r="C654" s="23"/>
      <c r="D654" s="23"/>
      <c r="E654" s="23"/>
      <c r="F654" s="23"/>
      <c r="G654" s="23"/>
      <c r="H654" s="23"/>
    </row>
    <row r="655" spans="1:8" ht="15.75">
      <c r="A655" s="23"/>
      <c r="B655" s="23"/>
      <c r="C655" s="23"/>
      <c r="D655" s="23"/>
      <c r="E655" s="23"/>
      <c r="F655" s="23"/>
      <c r="G655" s="23"/>
      <c r="H655" s="23"/>
    </row>
    <row r="656" spans="1:8" ht="15.75">
      <c r="A656" s="23"/>
      <c r="B656" s="23"/>
      <c r="C656" s="23"/>
      <c r="D656" s="23"/>
      <c r="E656" s="23"/>
      <c r="F656" s="23"/>
      <c r="G656" s="23"/>
      <c r="H656" s="23"/>
    </row>
    <row r="657" spans="1:8" ht="15.75">
      <c r="A657" s="23"/>
      <c r="B657" s="23"/>
      <c r="C657" s="23"/>
      <c r="D657" s="23"/>
      <c r="E657" s="23"/>
      <c r="F657" s="23"/>
      <c r="G657" s="23"/>
      <c r="H657" s="23"/>
    </row>
    <row r="658" spans="1:8" ht="15.75">
      <c r="A658" s="23"/>
      <c r="B658" s="23"/>
      <c r="C658" s="23"/>
      <c r="D658" s="23"/>
      <c r="E658" s="23"/>
      <c r="F658" s="23"/>
      <c r="G658" s="23"/>
      <c r="H658" s="23"/>
    </row>
    <row r="659" spans="1:8" ht="15.75">
      <c r="A659" s="23"/>
      <c r="B659" s="23"/>
      <c r="C659" s="23"/>
      <c r="D659" s="23"/>
      <c r="E659" s="23"/>
      <c r="F659" s="23"/>
      <c r="G659" s="23"/>
      <c r="H659" s="23"/>
    </row>
    <row r="660" spans="1:8" ht="15.75">
      <c r="A660" s="23"/>
      <c r="B660" s="23"/>
      <c r="C660" s="23"/>
      <c r="D660" s="23"/>
      <c r="E660" s="23"/>
      <c r="F660" s="23"/>
      <c r="G660" s="23"/>
      <c r="H660" s="23"/>
    </row>
    <row r="661" spans="1:8" ht="15.75">
      <c r="A661" s="23"/>
      <c r="B661" s="23"/>
      <c r="C661" s="23"/>
      <c r="D661" s="23"/>
      <c r="E661" s="23"/>
      <c r="F661" s="23"/>
      <c r="G661" s="23"/>
      <c r="H661" s="23"/>
    </row>
    <row r="662" spans="1:8" ht="15.75">
      <c r="A662" s="23"/>
      <c r="B662" s="23"/>
      <c r="C662" s="23"/>
      <c r="D662" s="23"/>
      <c r="E662" s="23"/>
      <c r="F662" s="23"/>
      <c r="G662" s="23"/>
      <c r="H662" s="23"/>
    </row>
    <row r="663" spans="1:8" ht="15.75">
      <c r="A663" s="23"/>
      <c r="B663" s="23"/>
      <c r="C663" s="23"/>
      <c r="D663" s="23"/>
      <c r="E663" s="23"/>
      <c r="F663" s="23"/>
      <c r="G663" s="23"/>
      <c r="H663" s="23"/>
    </row>
    <row r="664" spans="1:8" ht="15.75">
      <c r="A664" s="23"/>
      <c r="B664" s="23"/>
      <c r="C664" s="23"/>
      <c r="D664" s="23"/>
      <c r="E664" s="23"/>
      <c r="F664" s="23"/>
      <c r="G664" s="23"/>
      <c r="H664" s="23"/>
    </row>
    <row r="665" spans="1:8" ht="15.75">
      <c r="A665" s="23"/>
      <c r="B665" s="23"/>
      <c r="C665" s="23"/>
      <c r="D665" s="23"/>
      <c r="E665" s="23"/>
      <c r="F665" s="23"/>
      <c r="G665" s="23"/>
      <c r="H665" s="23"/>
    </row>
    <row r="666" spans="1:8" ht="15.75">
      <c r="A666" s="23"/>
      <c r="B666" s="23"/>
      <c r="C666" s="23"/>
      <c r="D666" s="23"/>
      <c r="E666" s="23"/>
      <c r="F666" s="23"/>
      <c r="G666" s="23"/>
      <c r="H666" s="23"/>
    </row>
    <row r="667" spans="1:8" ht="15.75">
      <c r="A667" s="23"/>
      <c r="B667" s="23"/>
      <c r="C667" s="23"/>
      <c r="D667" s="23"/>
      <c r="E667" s="23"/>
      <c r="F667" s="23"/>
      <c r="G667" s="23"/>
      <c r="H667" s="23"/>
    </row>
    <row r="668" spans="1:8" ht="15.75">
      <c r="A668" s="23"/>
      <c r="B668" s="23"/>
      <c r="C668" s="23"/>
      <c r="D668" s="23"/>
      <c r="E668" s="23"/>
      <c r="F668" s="23"/>
      <c r="G668" s="23"/>
      <c r="H668" s="23"/>
    </row>
    <row r="669" spans="1:8" ht="15.75">
      <c r="A669" s="23"/>
      <c r="B669" s="23"/>
      <c r="C669" s="23"/>
      <c r="D669" s="23"/>
      <c r="E669" s="23"/>
      <c r="F669" s="23"/>
      <c r="G669" s="23"/>
      <c r="H669" s="23"/>
    </row>
    <row r="670" spans="1:8" ht="15.75">
      <c r="A670" s="23"/>
      <c r="B670" s="23"/>
      <c r="C670" s="23"/>
      <c r="D670" s="23"/>
      <c r="E670" s="23"/>
      <c r="F670" s="23"/>
      <c r="G670" s="23"/>
      <c r="H670" s="23"/>
    </row>
    <row r="671" spans="1:8" ht="15.75">
      <c r="A671" s="23"/>
      <c r="B671" s="23"/>
      <c r="C671" s="23"/>
      <c r="D671" s="23"/>
      <c r="E671" s="23"/>
      <c r="F671" s="23"/>
      <c r="G671" s="23"/>
      <c r="H671" s="23"/>
    </row>
    <row r="672" spans="1:8" ht="15.75">
      <c r="A672" s="23"/>
      <c r="B672" s="23"/>
      <c r="C672" s="23"/>
      <c r="D672" s="23"/>
      <c r="E672" s="23"/>
      <c r="F672" s="23"/>
      <c r="G672" s="23"/>
      <c r="H672" s="23"/>
    </row>
    <row r="673" spans="1:8" ht="15.75">
      <c r="A673" s="23"/>
      <c r="B673" s="23"/>
      <c r="C673" s="23"/>
      <c r="D673" s="23"/>
      <c r="E673" s="23"/>
      <c r="F673" s="23"/>
      <c r="G673" s="23"/>
      <c r="H673" s="23"/>
    </row>
    <row r="674" spans="1:8" ht="15.75">
      <c r="A674" s="23"/>
      <c r="B674" s="23"/>
      <c r="C674" s="23"/>
      <c r="D674" s="23"/>
      <c r="E674" s="23"/>
      <c r="F674" s="23"/>
      <c r="G674" s="23"/>
      <c r="H674" s="23"/>
    </row>
    <row r="675" spans="1:8" ht="15.75">
      <c r="A675" s="23"/>
      <c r="B675" s="23"/>
      <c r="C675" s="23"/>
      <c r="D675" s="23"/>
      <c r="E675" s="23"/>
      <c r="F675" s="23"/>
      <c r="G675" s="23"/>
      <c r="H675" s="23"/>
    </row>
    <row r="676" spans="1:8" ht="15.75">
      <c r="A676" s="23"/>
      <c r="B676" s="23"/>
      <c r="C676" s="23"/>
      <c r="D676" s="23"/>
      <c r="E676" s="23"/>
      <c r="F676" s="23"/>
      <c r="G676" s="23"/>
      <c r="H676" s="23"/>
    </row>
    <row r="677" spans="1:8" ht="15.75">
      <c r="A677" s="23"/>
      <c r="B677" s="23"/>
      <c r="C677" s="23"/>
      <c r="D677" s="23"/>
      <c r="E677" s="23"/>
      <c r="F677" s="23"/>
      <c r="G677" s="23"/>
      <c r="H677" s="23"/>
    </row>
    <row r="678" spans="1:8" ht="15.75">
      <c r="A678" s="23"/>
      <c r="B678" s="23"/>
      <c r="C678" s="23"/>
      <c r="D678" s="23"/>
      <c r="E678" s="23"/>
      <c r="F678" s="23"/>
      <c r="G678" s="23"/>
      <c r="H678" s="23"/>
    </row>
  </sheetData>
  <sheetProtection selectLockedCells="1" selectUnlockedCells="1"/>
  <mergeCells count="11">
    <mergeCell ref="F2:H2"/>
    <mergeCell ref="F3:H3"/>
    <mergeCell ref="F4:H4"/>
    <mergeCell ref="F5:H5"/>
    <mergeCell ref="F6:H6"/>
    <mergeCell ref="E7:H7"/>
    <mergeCell ref="F8:H8"/>
    <mergeCell ref="B9:H10"/>
    <mergeCell ref="B11:H11"/>
    <mergeCell ref="A380:A387"/>
    <mergeCell ref="B554:H554"/>
  </mergeCells>
  <printOptions/>
  <pageMargins left="0" right="0" top="0" bottom="0" header="0.5118055555555555" footer="0.5118055555555555"/>
  <pageSetup horizontalDpi="300" verticalDpi="300" orientation="portrait" paperSize="9" scale="6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L422"/>
  <sheetViews>
    <sheetView tabSelected="1" workbookViewId="0" topLeftCell="A1">
      <selection activeCell="G17" sqref="G17"/>
    </sheetView>
  </sheetViews>
  <sheetFormatPr defaultColWidth="9.00390625" defaultRowHeight="12.75"/>
  <cols>
    <col min="1" max="1" width="9.125" style="22" customWidth="1"/>
    <col min="2" max="2" width="64.25390625" style="22" customWidth="1"/>
    <col min="3" max="3" width="19.875" style="22" customWidth="1"/>
    <col min="4" max="4" width="12.00390625" style="22" customWidth="1"/>
    <col min="5" max="5" width="19.75390625" style="22" customWidth="1"/>
    <col min="6" max="9" width="18.125" style="140" customWidth="1"/>
  </cols>
  <sheetData>
    <row r="1" spans="1:5" ht="15.75">
      <c r="A1" s="23"/>
      <c r="B1" s="23"/>
      <c r="C1" s="23"/>
      <c r="D1" s="23"/>
      <c r="E1" s="23"/>
    </row>
    <row r="2" spans="1:5" ht="31.5" customHeight="1">
      <c r="A2" s="23"/>
      <c r="B2" s="23"/>
      <c r="C2" s="23"/>
      <c r="D2" s="23"/>
      <c r="E2" s="24" t="s">
        <v>889</v>
      </c>
    </row>
    <row r="3" spans="1:5" ht="15.75">
      <c r="A3" s="23"/>
      <c r="B3" s="23"/>
      <c r="C3" s="23"/>
      <c r="D3" s="23"/>
      <c r="E3" s="24" t="s">
        <v>57</v>
      </c>
    </row>
    <row r="4" spans="1:5" ht="15.75">
      <c r="A4" s="23"/>
      <c r="B4" s="23"/>
      <c r="C4" s="23"/>
      <c r="D4" s="23"/>
      <c r="E4" s="24" t="s">
        <v>2</v>
      </c>
    </row>
    <row r="5" spans="1:5" ht="15.75">
      <c r="A5" s="23"/>
      <c r="B5" s="23"/>
      <c r="C5" s="141"/>
      <c r="D5" s="3" t="s">
        <v>3</v>
      </c>
      <c r="E5" s="3"/>
    </row>
    <row r="6" spans="1:5" ht="15.75">
      <c r="A6" s="23"/>
      <c r="B6" s="23"/>
      <c r="C6" s="23"/>
      <c r="D6" s="23"/>
      <c r="E6" s="24" t="s">
        <v>4</v>
      </c>
    </row>
    <row r="7" spans="1:5" ht="15.75">
      <c r="A7" s="23"/>
      <c r="B7" s="23"/>
      <c r="C7" s="23"/>
      <c r="D7" s="23"/>
      <c r="E7" s="24" t="s">
        <v>59</v>
      </c>
    </row>
    <row r="8" spans="1:5" ht="15.75">
      <c r="A8" s="23"/>
      <c r="B8" s="23"/>
      <c r="C8" s="23"/>
      <c r="D8" s="23"/>
      <c r="E8" s="24" t="s">
        <v>60</v>
      </c>
    </row>
    <row r="9" spans="1:5" ht="15.75" customHeight="1">
      <c r="A9" s="23"/>
      <c r="B9" s="76" t="s">
        <v>870</v>
      </c>
      <c r="C9" s="76"/>
      <c r="D9" s="76"/>
      <c r="E9" s="76"/>
    </row>
    <row r="10" spans="1:5" ht="15.75">
      <c r="A10" s="23"/>
      <c r="B10" s="76"/>
      <c r="C10" s="76"/>
      <c r="D10" s="76"/>
      <c r="E10" s="76"/>
    </row>
    <row r="11" spans="1:5" ht="69.75" customHeight="1">
      <c r="A11" s="23"/>
      <c r="B11" s="142" t="s">
        <v>890</v>
      </c>
      <c r="C11" s="142"/>
      <c r="D11" s="142"/>
      <c r="E11" s="142"/>
    </row>
    <row r="12" spans="1:5" ht="37.5" customHeight="1">
      <c r="A12" s="23"/>
      <c r="B12" s="77"/>
      <c r="C12" s="77"/>
      <c r="D12" s="77"/>
      <c r="E12" s="24" t="s">
        <v>9</v>
      </c>
    </row>
    <row r="13" spans="1:11" ht="15.75">
      <c r="A13" s="23"/>
      <c r="B13" s="29" t="s">
        <v>333</v>
      </c>
      <c r="C13" s="29" t="s">
        <v>336</v>
      </c>
      <c r="D13" s="29" t="s">
        <v>337</v>
      </c>
      <c r="E13" s="29" t="s">
        <v>12</v>
      </c>
      <c r="G13" s="143" t="s">
        <v>891</v>
      </c>
      <c r="J13" s="144"/>
      <c r="K13" s="144"/>
    </row>
    <row r="14" spans="1:11" ht="15.75">
      <c r="A14" s="23"/>
      <c r="B14" s="31">
        <v>1</v>
      </c>
      <c r="C14" s="31">
        <v>2</v>
      </c>
      <c r="D14" s="31">
        <v>3</v>
      </c>
      <c r="E14" s="31">
        <v>4</v>
      </c>
      <c r="J14" s="144"/>
      <c r="K14" s="144"/>
    </row>
    <row r="15" spans="1:11" ht="15.75">
      <c r="A15" s="23"/>
      <c r="B15" s="36" t="s">
        <v>338</v>
      </c>
      <c r="C15" s="36"/>
      <c r="D15" s="36"/>
      <c r="E15" s="81">
        <f>E16+E53+E106+E224+E237+E258+E279+E284+E292+E303+E318+E324+E340+E354+E363+E374+E378+E386+E392+E398+E407+E416+E334+E219</f>
        <v>926558420.97</v>
      </c>
      <c r="J15" s="144"/>
      <c r="K15" s="144"/>
    </row>
    <row r="16" spans="1:11" ht="31.5">
      <c r="A16" s="23"/>
      <c r="B16" s="36" t="s">
        <v>748</v>
      </c>
      <c r="C16" s="83" t="s">
        <v>749</v>
      </c>
      <c r="D16" s="83"/>
      <c r="E16" s="67">
        <f>E17+E37+E48</f>
        <v>59853186.94</v>
      </c>
      <c r="J16" s="144"/>
      <c r="K16" s="144"/>
    </row>
    <row r="17" spans="1:11" ht="31.5">
      <c r="A17" s="23"/>
      <c r="B17" s="39" t="s">
        <v>750</v>
      </c>
      <c r="C17" s="87" t="s">
        <v>751</v>
      </c>
      <c r="D17" s="87"/>
      <c r="E17" s="65">
        <f>E18+E34+E31</f>
        <v>41778848.94</v>
      </c>
      <c r="J17" s="144"/>
      <c r="K17" s="144"/>
    </row>
    <row r="18" spans="1:11" ht="31.5">
      <c r="A18" s="23"/>
      <c r="B18" s="39" t="s">
        <v>752</v>
      </c>
      <c r="C18" s="87" t="s">
        <v>753</v>
      </c>
      <c r="D18" s="87"/>
      <c r="E18" s="65">
        <f>E25+E29+E19+E21+E23</f>
        <v>32803936.939999998</v>
      </c>
      <c r="J18" s="144"/>
      <c r="K18" s="144"/>
    </row>
    <row r="19" spans="1:11" ht="31.5">
      <c r="A19" s="23"/>
      <c r="B19" s="88" t="s">
        <v>754</v>
      </c>
      <c r="C19" s="87" t="s">
        <v>755</v>
      </c>
      <c r="D19" s="87"/>
      <c r="E19" s="65">
        <f>E20</f>
        <v>6772607</v>
      </c>
      <c r="J19" s="144"/>
      <c r="K19" s="144"/>
    </row>
    <row r="20" spans="1:11" ht="63">
      <c r="A20" s="23"/>
      <c r="B20" s="88" t="s">
        <v>349</v>
      </c>
      <c r="C20" s="87" t="s">
        <v>755</v>
      </c>
      <c r="D20" s="87" t="s">
        <v>350</v>
      </c>
      <c r="E20" s="65">
        <v>6772607</v>
      </c>
      <c r="J20" s="144"/>
      <c r="K20" s="144"/>
    </row>
    <row r="21" spans="1:11" ht="31.5">
      <c r="A21" s="23"/>
      <c r="B21" s="88" t="s">
        <v>756</v>
      </c>
      <c r="C21" s="87" t="s">
        <v>757</v>
      </c>
      <c r="D21" s="87"/>
      <c r="E21" s="65">
        <f>E22</f>
        <v>12313430</v>
      </c>
      <c r="J21" s="144"/>
      <c r="K21" s="144"/>
    </row>
    <row r="22" spans="1:11" ht="63">
      <c r="A22" s="23"/>
      <c r="B22" s="88" t="s">
        <v>349</v>
      </c>
      <c r="C22" s="87" t="s">
        <v>757</v>
      </c>
      <c r="D22" s="87" t="s">
        <v>350</v>
      </c>
      <c r="E22" s="65">
        <v>12313430</v>
      </c>
      <c r="J22" s="144"/>
      <c r="K22" s="144"/>
    </row>
    <row r="23" spans="1:11" ht="47.25">
      <c r="A23" s="23"/>
      <c r="B23" s="88" t="s">
        <v>758</v>
      </c>
      <c r="C23" s="87" t="s">
        <v>759</v>
      </c>
      <c r="D23" s="87"/>
      <c r="E23" s="65">
        <f>E24</f>
        <v>854000</v>
      </c>
      <c r="J23" s="144"/>
      <c r="K23" s="144"/>
    </row>
    <row r="24" spans="1:11" ht="31.5">
      <c r="A24" s="23"/>
      <c r="B24" s="88" t="s">
        <v>358</v>
      </c>
      <c r="C24" s="87" t="s">
        <v>759</v>
      </c>
      <c r="D24" s="87" t="s">
        <v>359</v>
      </c>
      <c r="E24" s="65">
        <v>854000</v>
      </c>
      <c r="J24" s="144"/>
      <c r="K24" s="144"/>
    </row>
    <row r="25" spans="1:11" ht="31.5">
      <c r="A25" s="23"/>
      <c r="B25" s="53" t="s">
        <v>498</v>
      </c>
      <c r="C25" s="87" t="s">
        <v>760</v>
      </c>
      <c r="D25" s="87"/>
      <c r="E25" s="65">
        <f>E26+E27+E28</f>
        <v>12113899.94</v>
      </c>
      <c r="J25" s="144"/>
      <c r="K25" s="144"/>
    </row>
    <row r="26" spans="1:11" ht="63">
      <c r="A26" s="23"/>
      <c r="B26" s="88" t="s">
        <v>349</v>
      </c>
      <c r="C26" s="87" t="s">
        <v>760</v>
      </c>
      <c r="D26" s="87" t="s">
        <v>350</v>
      </c>
      <c r="E26" s="65">
        <v>3983932.6</v>
      </c>
      <c r="J26" s="144"/>
      <c r="K26" s="144"/>
    </row>
    <row r="27" spans="1:11" ht="31.5">
      <c r="A27" s="23"/>
      <c r="B27" s="88" t="s">
        <v>358</v>
      </c>
      <c r="C27" s="87" t="s">
        <v>760</v>
      </c>
      <c r="D27" s="87" t="s">
        <v>359</v>
      </c>
      <c r="E27" s="65">
        <v>6443204.34</v>
      </c>
      <c r="J27" s="144"/>
      <c r="K27" s="144"/>
    </row>
    <row r="28" spans="1:11" ht="15.75">
      <c r="A28" s="23"/>
      <c r="B28" s="45" t="s">
        <v>360</v>
      </c>
      <c r="C28" s="87" t="s">
        <v>760</v>
      </c>
      <c r="D28" s="87" t="s">
        <v>361</v>
      </c>
      <c r="E28" s="65">
        <v>1686763</v>
      </c>
      <c r="J28" s="144"/>
      <c r="K28" s="144"/>
    </row>
    <row r="29" spans="1:11" ht="15.75">
      <c r="A29" s="23"/>
      <c r="B29" s="45" t="s">
        <v>761</v>
      </c>
      <c r="C29" s="87" t="s">
        <v>762</v>
      </c>
      <c r="D29" s="87"/>
      <c r="E29" s="65">
        <f>E30</f>
        <v>750000</v>
      </c>
      <c r="J29" s="144"/>
      <c r="K29" s="144"/>
    </row>
    <row r="30" spans="1:11" ht="31.5">
      <c r="A30" s="23"/>
      <c r="B30" s="88" t="s">
        <v>358</v>
      </c>
      <c r="C30" s="87" t="s">
        <v>762</v>
      </c>
      <c r="D30" s="87" t="s">
        <v>359</v>
      </c>
      <c r="E30" s="65">
        <v>750000</v>
      </c>
      <c r="J30" s="144"/>
      <c r="K30" s="144"/>
    </row>
    <row r="31" spans="1:9" ht="15.75">
      <c r="A31" s="23"/>
      <c r="B31" s="88" t="s">
        <v>763</v>
      </c>
      <c r="C31" s="87" t="s">
        <v>764</v>
      </c>
      <c r="D31" s="87"/>
      <c r="E31" s="65">
        <f aca="true" t="shared" si="0" ref="E31:E32">E32</f>
        <v>8871840</v>
      </c>
      <c r="G31" s="144"/>
      <c r="H31" s="144"/>
      <c r="I31"/>
    </row>
    <row r="32" spans="1:9" ht="63">
      <c r="A32" s="23"/>
      <c r="B32" s="88" t="s">
        <v>765</v>
      </c>
      <c r="C32" s="87" t="s">
        <v>766</v>
      </c>
      <c r="D32" s="87"/>
      <c r="E32" s="65">
        <f t="shared" si="0"/>
        <v>8871840</v>
      </c>
      <c r="G32" s="144"/>
      <c r="H32" s="144"/>
      <c r="I32"/>
    </row>
    <row r="33" spans="1:9" ht="31.5">
      <c r="A33" s="23"/>
      <c r="B33" s="88" t="s">
        <v>358</v>
      </c>
      <c r="C33" s="87" t="s">
        <v>766</v>
      </c>
      <c r="D33" s="87" t="s">
        <v>359</v>
      </c>
      <c r="E33" s="65">
        <v>8871840</v>
      </c>
      <c r="G33" s="144"/>
      <c r="H33" s="144"/>
      <c r="I33"/>
    </row>
    <row r="34" spans="1:11" ht="15.75">
      <c r="A34" s="23"/>
      <c r="B34" s="88" t="s">
        <v>767</v>
      </c>
      <c r="C34" s="87" t="s">
        <v>768</v>
      </c>
      <c r="D34" s="87"/>
      <c r="E34" s="65">
        <f aca="true" t="shared" si="1" ref="E34:E35">E35</f>
        <v>103072</v>
      </c>
      <c r="J34" s="144"/>
      <c r="K34" s="144"/>
    </row>
    <row r="35" spans="1:11" ht="31.5">
      <c r="A35" s="23"/>
      <c r="B35" s="88" t="s">
        <v>769</v>
      </c>
      <c r="C35" s="87" t="s">
        <v>770</v>
      </c>
      <c r="D35" s="87"/>
      <c r="E35" s="65">
        <f t="shared" si="1"/>
        <v>103072</v>
      </c>
      <c r="J35" s="144"/>
      <c r="K35" s="144"/>
    </row>
    <row r="36" spans="1:11" ht="31.5">
      <c r="A36" s="23"/>
      <c r="B36" s="88" t="s">
        <v>358</v>
      </c>
      <c r="C36" s="87" t="s">
        <v>770</v>
      </c>
      <c r="D36" s="87" t="s">
        <v>359</v>
      </c>
      <c r="E36" s="65">
        <v>103072</v>
      </c>
      <c r="J36" s="144"/>
      <c r="K36" s="144"/>
    </row>
    <row r="37" spans="1:11" ht="31.5">
      <c r="A37" s="23"/>
      <c r="B37" s="39" t="s">
        <v>771</v>
      </c>
      <c r="C37" s="87" t="s">
        <v>772</v>
      </c>
      <c r="D37" s="87"/>
      <c r="E37" s="65">
        <f>E38+E45</f>
        <v>15696033</v>
      </c>
      <c r="J37" s="144"/>
      <c r="K37" s="144"/>
    </row>
    <row r="38" spans="1:11" ht="31.5">
      <c r="A38" s="23"/>
      <c r="B38" s="88" t="s">
        <v>773</v>
      </c>
      <c r="C38" s="87" t="s">
        <v>774</v>
      </c>
      <c r="D38" s="87"/>
      <c r="E38" s="65">
        <f>E39+E43</f>
        <v>15592961</v>
      </c>
      <c r="J38" s="144"/>
      <c r="K38" s="144"/>
    </row>
    <row r="39" spans="1:11" ht="31.5">
      <c r="A39" s="23"/>
      <c r="B39" s="53" t="s">
        <v>498</v>
      </c>
      <c r="C39" s="87" t="s">
        <v>775</v>
      </c>
      <c r="D39" s="87"/>
      <c r="E39" s="65">
        <f>E40+E41+E42</f>
        <v>15527961</v>
      </c>
      <c r="J39" s="75"/>
      <c r="K39" s="144"/>
    </row>
    <row r="40" spans="1:11" ht="63">
      <c r="A40" s="23"/>
      <c r="B40" s="88" t="s">
        <v>349</v>
      </c>
      <c r="C40" s="87" t="s">
        <v>775</v>
      </c>
      <c r="D40" s="87" t="s">
        <v>500</v>
      </c>
      <c r="E40" s="65">
        <v>13174000</v>
      </c>
      <c r="J40" s="75"/>
      <c r="K40" s="144"/>
    </row>
    <row r="41" spans="1:11" ht="31.5">
      <c r="A41" s="23"/>
      <c r="B41" s="88" t="s">
        <v>358</v>
      </c>
      <c r="C41" s="87" t="s">
        <v>775</v>
      </c>
      <c r="D41" s="87" t="s">
        <v>359</v>
      </c>
      <c r="E41" s="65">
        <v>2331653</v>
      </c>
      <c r="J41" s="75"/>
      <c r="K41" s="144"/>
    </row>
    <row r="42" spans="1:11" ht="15.75">
      <c r="A42" s="23"/>
      <c r="B42" s="88" t="s">
        <v>360</v>
      </c>
      <c r="C42" s="87" t="s">
        <v>775</v>
      </c>
      <c r="D42" s="87" t="s">
        <v>361</v>
      </c>
      <c r="E42" s="65">
        <v>22308</v>
      </c>
      <c r="J42" s="75"/>
      <c r="K42" s="144"/>
    </row>
    <row r="43" spans="1:11" ht="47.25">
      <c r="A43" s="23"/>
      <c r="B43" s="88" t="s">
        <v>776</v>
      </c>
      <c r="C43" s="87" t="s">
        <v>777</v>
      </c>
      <c r="D43" s="87"/>
      <c r="E43" s="65">
        <f>E44</f>
        <v>65000</v>
      </c>
      <c r="J43" s="75"/>
      <c r="K43" s="144"/>
    </row>
    <row r="44" spans="1:11" ht="31.5">
      <c r="A44" s="23"/>
      <c r="B44" s="88" t="s">
        <v>358</v>
      </c>
      <c r="C44" s="87" t="s">
        <v>777</v>
      </c>
      <c r="D44" s="87" t="s">
        <v>359</v>
      </c>
      <c r="E44" s="65">
        <v>65000</v>
      </c>
      <c r="J44" s="75"/>
      <c r="K44" s="144"/>
    </row>
    <row r="45" spans="1:11" ht="15.75">
      <c r="A45" s="23"/>
      <c r="B45" s="88" t="s">
        <v>767</v>
      </c>
      <c r="C45" s="87" t="s">
        <v>778</v>
      </c>
      <c r="D45" s="87"/>
      <c r="E45" s="65">
        <f aca="true" t="shared" si="2" ref="E45:E46">E46</f>
        <v>103072</v>
      </c>
      <c r="J45" s="75"/>
      <c r="K45" s="144"/>
    </row>
    <row r="46" spans="1:11" ht="31.5">
      <c r="A46" s="23"/>
      <c r="B46" s="88" t="s">
        <v>769</v>
      </c>
      <c r="C46" s="87" t="s">
        <v>779</v>
      </c>
      <c r="D46" s="87"/>
      <c r="E46" s="65">
        <f t="shared" si="2"/>
        <v>103072</v>
      </c>
      <c r="J46" s="75"/>
      <c r="K46" s="144"/>
    </row>
    <row r="47" spans="1:11" ht="31.5">
      <c r="A47" s="23"/>
      <c r="B47" s="88" t="s">
        <v>358</v>
      </c>
      <c r="C47" s="87" t="s">
        <v>779</v>
      </c>
      <c r="D47" s="87" t="s">
        <v>359</v>
      </c>
      <c r="E47" s="65">
        <v>103072</v>
      </c>
      <c r="J47" s="75"/>
      <c r="K47" s="144"/>
    </row>
    <row r="48" spans="1:11" ht="47.25">
      <c r="A48" s="23"/>
      <c r="B48" s="39" t="s">
        <v>780</v>
      </c>
      <c r="C48" s="87" t="s">
        <v>781</v>
      </c>
      <c r="D48" s="87"/>
      <c r="E48" s="65">
        <f aca="true" t="shared" si="3" ref="E48:E49">E49</f>
        <v>2378305</v>
      </c>
      <c r="J48" s="75"/>
      <c r="K48" s="144"/>
    </row>
    <row r="49" spans="1:11" ht="31.5">
      <c r="A49" s="23"/>
      <c r="B49" s="88" t="s">
        <v>735</v>
      </c>
      <c r="C49" s="87" t="s">
        <v>782</v>
      </c>
      <c r="D49" s="87"/>
      <c r="E49" s="65">
        <f t="shared" si="3"/>
        <v>2378305</v>
      </c>
      <c r="J49" s="75"/>
      <c r="K49" s="144"/>
    </row>
    <row r="50" spans="1:11" ht="47.25">
      <c r="A50" s="23"/>
      <c r="B50" s="88" t="s">
        <v>783</v>
      </c>
      <c r="C50" s="114" t="s">
        <v>784</v>
      </c>
      <c r="D50" s="114"/>
      <c r="E50" s="97">
        <f>E51+E52</f>
        <v>2378305</v>
      </c>
      <c r="J50" s="75"/>
      <c r="K50" s="144"/>
    </row>
    <row r="51" spans="1:11" ht="63">
      <c r="A51" s="23"/>
      <c r="B51" s="94" t="s">
        <v>349</v>
      </c>
      <c r="C51" s="87" t="s">
        <v>784</v>
      </c>
      <c r="D51" s="87" t="s">
        <v>350</v>
      </c>
      <c r="E51" s="65">
        <v>1637114</v>
      </c>
      <c r="J51" s="75"/>
      <c r="K51" s="144"/>
    </row>
    <row r="52" spans="1:11" ht="15.75">
      <c r="A52" s="23"/>
      <c r="B52" s="96" t="s">
        <v>445</v>
      </c>
      <c r="C52" s="87" t="s">
        <v>784</v>
      </c>
      <c r="D52" s="87" t="s">
        <v>446</v>
      </c>
      <c r="E52" s="65">
        <v>741191</v>
      </c>
      <c r="J52" s="75"/>
      <c r="K52" s="144"/>
    </row>
    <row r="53" spans="1:11" ht="31.5">
      <c r="A53" s="23"/>
      <c r="B53" s="52" t="s">
        <v>437</v>
      </c>
      <c r="C53" s="83" t="s">
        <v>438</v>
      </c>
      <c r="D53" s="83"/>
      <c r="E53" s="67">
        <f>E54+E63+E87</f>
        <v>70908451.72</v>
      </c>
      <c r="J53" s="75"/>
      <c r="K53" s="144"/>
    </row>
    <row r="54" spans="1:11" ht="63">
      <c r="A54" s="23"/>
      <c r="B54" s="53" t="s">
        <v>832</v>
      </c>
      <c r="C54" s="87" t="s">
        <v>892</v>
      </c>
      <c r="D54" s="87"/>
      <c r="E54" s="65">
        <f>E55</f>
        <v>3224124</v>
      </c>
      <c r="J54" s="75"/>
      <c r="K54" s="144"/>
    </row>
    <row r="55" spans="1:11" ht="47.25">
      <c r="A55" s="23"/>
      <c r="B55" s="88" t="s">
        <v>835</v>
      </c>
      <c r="C55" s="87" t="s">
        <v>836</v>
      </c>
      <c r="D55" s="87"/>
      <c r="E55" s="65">
        <f>E56+E58+E60</f>
        <v>3224124</v>
      </c>
      <c r="J55" s="75"/>
      <c r="K55" s="144"/>
    </row>
    <row r="56" spans="1:11" ht="31.5">
      <c r="A56" s="23"/>
      <c r="B56" s="53" t="s">
        <v>837</v>
      </c>
      <c r="C56" s="87" t="s">
        <v>838</v>
      </c>
      <c r="D56" s="87"/>
      <c r="E56" s="65">
        <f>E57</f>
        <v>1740500</v>
      </c>
      <c r="J56" s="75"/>
      <c r="K56" s="144"/>
    </row>
    <row r="57" spans="1:11" ht="63">
      <c r="A57" s="23"/>
      <c r="B57" s="88" t="s">
        <v>349</v>
      </c>
      <c r="C57" s="87" t="s">
        <v>838</v>
      </c>
      <c r="D57" s="87" t="s">
        <v>500</v>
      </c>
      <c r="E57" s="65">
        <v>1740500</v>
      </c>
      <c r="J57" s="75"/>
      <c r="K57" s="144"/>
    </row>
    <row r="58" spans="1:11" ht="63">
      <c r="A58" s="23"/>
      <c r="B58" s="88" t="s">
        <v>839</v>
      </c>
      <c r="C58" s="87" t="s">
        <v>840</v>
      </c>
      <c r="D58" s="87"/>
      <c r="E58" s="65">
        <f>E59</f>
        <v>130468</v>
      </c>
      <c r="J58" s="75"/>
      <c r="K58" s="144"/>
    </row>
    <row r="59" spans="1:11" ht="63">
      <c r="A59" s="23"/>
      <c r="B59" s="88" t="s">
        <v>349</v>
      </c>
      <c r="C59" s="87" t="s">
        <v>840</v>
      </c>
      <c r="D59" s="87" t="s">
        <v>350</v>
      </c>
      <c r="E59" s="65">
        <v>130468</v>
      </c>
      <c r="J59" s="75"/>
      <c r="K59" s="144"/>
    </row>
    <row r="60" spans="1:11" ht="31.5">
      <c r="A60" s="23"/>
      <c r="B60" s="39" t="s">
        <v>347</v>
      </c>
      <c r="C60" s="87" t="s">
        <v>841</v>
      </c>
      <c r="D60" s="87"/>
      <c r="E60" s="65">
        <f>E61+E62</f>
        <v>1353156</v>
      </c>
      <c r="J60" s="75"/>
      <c r="K60" s="144"/>
    </row>
    <row r="61" spans="1:11" ht="63">
      <c r="A61" s="23"/>
      <c r="B61" s="88" t="s">
        <v>349</v>
      </c>
      <c r="C61" s="87" t="s">
        <v>841</v>
      </c>
      <c r="D61" s="87" t="s">
        <v>350</v>
      </c>
      <c r="E61" s="65">
        <v>1350156</v>
      </c>
      <c r="J61" s="75"/>
      <c r="K61" s="144"/>
    </row>
    <row r="62" spans="1:11" ht="15.75">
      <c r="A62" s="23"/>
      <c r="B62" s="45" t="s">
        <v>360</v>
      </c>
      <c r="C62" s="87" t="s">
        <v>841</v>
      </c>
      <c r="D62" s="109" t="s">
        <v>361</v>
      </c>
      <c r="E62" s="65">
        <v>3000</v>
      </c>
      <c r="J62" s="75"/>
      <c r="K62" s="144"/>
    </row>
    <row r="63" spans="1:11" ht="63">
      <c r="A63" s="23"/>
      <c r="B63" s="90" t="s">
        <v>439</v>
      </c>
      <c r="C63" s="87" t="s">
        <v>793</v>
      </c>
      <c r="D63" s="87"/>
      <c r="E63" s="65">
        <f>E64+E69+E72</f>
        <v>14763656.75</v>
      </c>
      <c r="J63" s="75"/>
      <c r="K63" s="75"/>
    </row>
    <row r="64" spans="1:11" ht="47.25">
      <c r="A64" s="23"/>
      <c r="B64" s="88" t="s">
        <v>441</v>
      </c>
      <c r="C64" s="87" t="s">
        <v>442</v>
      </c>
      <c r="D64" s="87"/>
      <c r="E64" s="65">
        <f>E65</f>
        <v>4689342.75</v>
      </c>
      <c r="J64" s="75"/>
      <c r="K64" s="75"/>
    </row>
    <row r="65" spans="1:11" ht="31.5">
      <c r="A65" s="23"/>
      <c r="B65" s="88" t="s">
        <v>443</v>
      </c>
      <c r="C65" s="87" t="s">
        <v>444</v>
      </c>
      <c r="D65" s="87"/>
      <c r="E65" s="65">
        <f>E66+E67+E68</f>
        <v>4689342.75</v>
      </c>
      <c r="J65" s="75"/>
      <c r="K65" s="75"/>
    </row>
    <row r="66" spans="1:11" ht="31.5">
      <c r="A66" s="23"/>
      <c r="B66" s="88" t="s">
        <v>358</v>
      </c>
      <c r="C66" s="87" t="s">
        <v>444</v>
      </c>
      <c r="D66" s="87" t="s">
        <v>359</v>
      </c>
      <c r="E66" s="65">
        <v>451770</v>
      </c>
      <c r="J66" s="75"/>
      <c r="K66" s="75"/>
    </row>
    <row r="67" spans="1:11" ht="15.75">
      <c r="A67" s="23"/>
      <c r="B67" s="53" t="s">
        <v>445</v>
      </c>
      <c r="C67" s="87" t="s">
        <v>444</v>
      </c>
      <c r="D67" s="87" t="s">
        <v>446</v>
      </c>
      <c r="E67" s="65">
        <v>4156572.75</v>
      </c>
      <c r="J67" s="75"/>
      <c r="K67" s="75"/>
    </row>
    <row r="68" spans="1:11" ht="31.5">
      <c r="A68" s="23"/>
      <c r="B68" s="53" t="s">
        <v>447</v>
      </c>
      <c r="C68" s="87" t="s">
        <v>444</v>
      </c>
      <c r="D68" s="87" t="s">
        <v>448</v>
      </c>
      <c r="E68" s="65">
        <v>81000</v>
      </c>
      <c r="J68" s="75"/>
      <c r="K68" s="75"/>
    </row>
    <row r="69" spans="1:11" ht="15.75">
      <c r="A69" s="23"/>
      <c r="B69" s="88" t="s">
        <v>794</v>
      </c>
      <c r="C69" s="87" t="s">
        <v>795</v>
      </c>
      <c r="D69" s="87"/>
      <c r="E69" s="65">
        <f aca="true" t="shared" si="4" ref="E69:E70">E70</f>
        <v>2015768</v>
      </c>
      <c r="J69" s="75"/>
      <c r="K69" s="75"/>
    </row>
    <row r="70" spans="1:11" ht="31.5">
      <c r="A70" s="23"/>
      <c r="B70" s="88" t="s">
        <v>796</v>
      </c>
      <c r="C70" s="87" t="s">
        <v>797</v>
      </c>
      <c r="D70" s="87"/>
      <c r="E70" s="65">
        <f t="shared" si="4"/>
        <v>2015768</v>
      </c>
      <c r="J70" s="75"/>
      <c r="K70" s="75"/>
    </row>
    <row r="71" spans="1:11" ht="15.75">
      <c r="A71" s="23"/>
      <c r="B71" s="53" t="s">
        <v>445</v>
      </c>
      <c r="C71" s="87" t="s">
        <v>797</v>
      </c>
      <c r="D71" s="87" t="s">
        <v>446</v>
      </c>
      <c r="E71" s="65">
        <v>2015768</v>
      </c>
      <c r="J71" s="75"/>
      <c r="K71" s="75"/>
    </row>
    <row r="72" spans="1:11" ht="15.75">
      <c r="A72" s="23"/>
      <c r="B72" s="88" t="s">
        <v>799</v>
      </c>
      <c r="C72" s="87" t="s">
        <v>800</v>
      </c>
      <c r="D72" s="87"/>
      <c r="E72" s="67">
        <f>E73+E75+E78+E81+E84</f>
        <v>8058546</v>
      </c>
      <c r="J72" s="75"/>
      <c r="K72" s="144"/>
    </row>
    <row r="73" spans="1:11" ht="15.75">
      <c r="A73" s="23"/>
      <c r="B73" s="39" t="s">
        <v>811</v>
      </c>
      <c r="C73" s="87" t="s">
        <v>812</v>
      </c>
      <c r="D73" s="83"/>
      <c r="E73" s="67">
        <f>E74</f>
        <v>574796</v>
      </c>
      <c r="J73" s="75"/>
      <c r="K73" s="144"/>
    </row>
    <row r="74" spans="1:11" ht="15.75">
      <c r="A74" s="23"/>
      <c r="B74" s="53" t="s">
        <v>445</v>
      </c>
      <c r="C74" s="87" t="s">
        <v>812</v>
      </c>
      <c r="D74" s="87" t="s">
        <v>446</v>
      </c>
      <c r="E74" s="65">
        <v>574796</v>
      </c>
      <c r="J74" s="75"/>
      <c r="K74" s="144"/>
    </row>
    <row r="75" spans="1:11" ht="47.25">
      <c r="A75" s="23"/>
      <c r="B75" s="39" t="s">
        <v>801</v>
      </c>
      <c r="C75" s="87" t="s">
        <v>802</v>
      </c>
      <c r="D75" s="87"/>
      <c r="E75" s="65">
        <f>E76+E77</f>
        <v>73637</v>
      </c>
      <c r="J75" s="75"/>
      <c r="K75" s="144"/>
    </row>
    <row r="76" spans="1:11" ht="31.5">
      <c r="A76" s="23"/>
      <c r="B76" s="88" t="s">
        <v>358</v>
      </c>
      <c r="C76" s="87" t="s">
        <v>802</v>
      </c>
      <c r="D76" s="87" t="s">
        <v>359</v>
      </c>
      <c r="E76" s="65">
        <v>2000</v>
      </c>
      <c r="J76" s="75"/>
      <c r="K76" s="144"/>
    </row>
    <row r="77" spans="1:11" ht="15.75">
      <c r="A77" s="23"/>
      <c r="B77" s="53" t="s">
        <v>445</v>
      </c>
      <c r="C77" s="87" t="s">
        <v>802</v>
      </c>
      <c r="D77" s="87" t="s">
        <v>446</v>
      </c>
      <c r="E77" s="65">
        <v>71637</v>
      </c>
      <c r="J77" s="75"/>
      <c r="K77" s="144"/>
    </row>
    <row r="78" spans="1:11" ht="47.25">
      <c r="A78" s="23"/>
      <c r="B78" s="55" t="s">
        <v>803</v>
      </c>
      <c r="C78" s="87" t="s">
        <v>805</v>
      </c>
      <c r="D78" s="87"/>
      <c r="E78" s="65">
        <f>E79+E80</f>
        <v>193779</v>
      </c>
      <c r="J78" s="75"/>
      <c r="K78" s="144"/>
    </row>
    <row r="79" spans="1:11" ht="31.5">
      <c r="A79" s="23"/>
      <c r="B79" s="88" t="s">
        <v>358</v>
      </c>
      <c r="C79" s="87" t="s">
        <v>805</v>
      </c>
      <c r="D79" s="87" t="s">
        <v>359</v>
      </c>
      <c r="E79" s="65">
        <v>6000</v>
      </c>
      <c r="J79" s="75"/>
      <c r="K79" s="144"/>
    </row>
    <row r="80" spans="1:11" ht="15.75">
      <c r="A80" s="23"/>
      <c r="B80" s="53" t="s">
        <v>445</v>
      </c>
      <c r="C80" s="87" t="s">
        <v>805</v>
      </c>
      <c r="D80" s="87" t="s">
        <v>446</v>
      </c>
      <c r="E80" s="65">
        <v>187779</v>
      </c>
      <c r="J80" s="75"/>
      <c r="K80" s="144"/>
    </row>
    <row r="81" spans="1:11" ht="15.75">
      <c r="A81" s="23"/>
      <c r="B81" s="88" t="s">
        <v>806</v>
      </c>
      <c r="C81" s="87" t="s">
        <v>807</v>
      </c>
      <c r="D81" s="117"/>
      <c r="E81" s="65">
        <f>E82+E83</f>
        <v>6431880</v>
      </c>
      <c r="J81" s="75"/>
      <c r="K81" s="144"/>
    </row>
    <row r="82" spans="2:11" ht="31.5">
      <c r="B82" s="88" t="s">
        <v>358</v>
      </c>
      <c r="C82" s="118" t="s">
        <v>807</v>
      </c>
      <c r="D82" s="119">
        <v>200</v>
      </c>
      <c r="E82" s="65">
        <v>114000</v>
      </c>
      <c r="J82" s="75"/>
      <c r="K82" s="144"/>
    </row>
    <row r="83" spans="2:11" ht="15.75">
      <c r="B83" s="53" t="s">
        <v>445</v>
      </c>
      <c r="C83" s="87" t="s">
        <v>807</v>
      </c>
      <c r="D83" s="87" t="s">
        <v>446</v>
      </c>
      <c r="E83" s="65">
        <v>6317880</v>
      </c>
      <c r="J83" s="75"/>
      <c r="K83" s="144"/>
    </row>
    <row r="84" spans="2:11" ht="15.75">
      <c r="B84" s="88" t="s">
        <v>808</v>
      </c>
      <c r="C84" s="87" t="s">
        <v>809</v>
      </c>
      <c r="D84" s="117"/>
      <c r="E84" s="65">
        <f>E85+E86</f>
        <v>784454</v>
      </c>
      <c r="J84" s="75"/>
      <c r="K84" s="144"/>
    </row>
    <row r="85" spans="2:11" ht="31.5">
      <c r="B85" s="88" t="s">
        <v>358</v>
      </c>
      <c r="C85" s="87" t="s">
        <v>809</v>
      </c>
      <c r="D85" s="87" t="s">
        <v>359</v>
      </c>
      <c r="E85" s="65">
        <v>15000</v>
      </c>
      <c r="J85" s="75"/>
      <c r="K85" s="144"/>
    </row>
    <row r="86" spans="2:11" ht="15.75">
      <c r="B86" s="53" t="s">
        <v>445</v>
      </c>
      <c r="C86" s="87" t="s">
        <v>809</v>
      </c>
      <c r="D86" s="87" t="s">
        <v>446</v>
      </c>
      <c r="E86" s="65">
        <v>769454</v>
      </c>
      <c r="J86" s="75"/>
      <c r="K86" s="144"/>
    </row>
    <row r="87" spans="2:11" ht="63">
      <c r="B87" s="88" t="s">
        <v>449</v>
      </c>
      <c r="C87" s="87" t="s">
        <v>450</v>
      </c>
      <c r="D87" s="87"/>
      <c r="E87" s="65">
        <f>E88+E92+E99+E102</f>
        <v>52920670.97</v>
      </c>
      <c r="J87" s="75"/>
      <c r="K87" s="144"/>
    </row>
    <row r="88" spans="2:11" ht="63">
      <c r="B88" s="88" t="s">
        <v>843</v>
      </c>
      <c r="C88" s="87" t="s">
        <v>844</v>
      </c>
      <c r="D88" s="87"/>
      <c r="E88" s="65">
        <f>E89</f>
        <v>1044300</v>
      </c>
      <c r="J88" s="75"/>
      <c r="K88" s="144"/>
    </row>
    <row r="89" spans="2:11" ht="47.25">
      <c r="B89" s="88" t="s">
        <v>845</v>
      </c>
      <c r="C89" s="17" t="s">
        <v>846</v>
      </c>
      <c r="D89" s="87"/>
      <c r="E89" s="65">
        <f>E90+E91</f>
        <v>1044300</v>
      </c>
      <c r="J89" s="75"/>
      <c r="K89" s="144"/>
    </row>
    <row r="90" spans="2:11" ht="63">
      <c r="B90" s="88" t="s">
        <v>349</v>
      </c>
      <c r="C90" s="17" t="s">
        <v>846</v>
      </c>
      <c r="D90" s="87" t="s">
        <v>350</v>
      </c>
      <c r="E90" s="65">
        <v>902200</v>
      </c>
      <c r="J90" s="75"/>
      <c r="K90" s="144"/>
    </row>
    <row r="91" spans="2:11" ht="31.5">
      <c r="B91" s="88" t="s">
        <v>358</v>
      </c>
      <c r="C91" s="17" t="s">
        <v>846</v>
      </c>
      <c r="D91" s="87" t="s">
        <v>359</v>
      </c>
      <c r="E91" s="65">
        <v>142100</v>
      </c>
      <c r="J91" s="75"/>
      <c r="K91" s="144"/>
    </row>
    <row r="92" spans="2:11" ht="63">
      <c r="B92" s="88" t="s">
        <v>451</v>
      </c>
      <c r="C92" s="87" t="s">
        <v>452</v>
      </c>
      <c r="D92" s="87"/>
      <c r="E92" s="65">
        <f>E95+E93</f>
        <v>19266191</v>
      </c>
      <c r="J92" s="75"/>
      <c r="K92" s="144"/>
    </row>
    <row r="93" spans="2:11" ht="31.5">
      <c r="B93" s="88" t="s">
        <v>813</v>
      </c>
      <c r="C93" s="87" t="s">
        <v>814</v>
      </c>
      <c r="D93" s="87"/>
      <c r="E93" s="65">
        <f>E94</f>
        <v>17215582</v>
      </c>
      <c r="J93" s="75"/>
      <c r="K93" s="144"/>
    </row>
    <row r="94" spans="2:11" ht="15.75">
      <c r="B94" s="53" t="s">
        <v>445</v>
      </c>
      <c r="C94" s="87" t="s">
        <v>814</v>
      </c>
      <c r="D94" s="87" t="s">
        <v>446</v>
      </c>
      <c r="E94" s="65">
        <v>17215582</v>
      </c>
      <c r="J94" s="75"/>
      <c r="K94" s="144"/>
    </row>
    <row r="95" spans="2:11" ht="47.25">
      <c r="B95" s="53" t="s">
        <v>453</v>
      </c>
      <c r="C95" s="87" t="s">
        <v>454</v>
      </c>
      <c r="D95" s="87"/>
      <c r="E95" s="65">
        <f>E96+E97+E98</f>
        <v>2050609</v>
      </c>
      <c r="J95" s="75"/>
      <c r="K95" s="144"/>
    </row>
    <row r="96" spans="2:11" ht="31.5">
      <c r="B96" s="88" t="s">
        <v>358</v>
      </c>
      <c r="C96" s="87" t="s">
        <v>454</v>
      </c>
      <c r="D96" s="87" t="s">
        <v>359</v>
      </c>
      <c r="E96" s="65">
        <v>1477609</v>
      </c>
      <c r="J96" s="75"/>
      <c r="K96" s="144"/>
    </row>
    <row r="97" spans="2:11" ht="15.75">
      <c r="B97" s="53" t="s">
        <v>445</v>
      </c>
      <c r="C97" s="87" t="s">
        <v>454</v>
      </c>
      <c r="D97" s="87" t="s">
        <v>446</v>
      </c>
      <c r="E97" s="65">
        <v>493000</v>
      </c>
      <c r="J97" s="75"/>
      <c r="K97" s="144"/>
    </row>
    <row r="98" spans="2:9" ht="15.75">
      <c r="B98" s="88" t="s">
        <v>360</v>
      </c>
      <c r="C98" s="87" t="s">
        <v>454</v>
      </c>
      <c r="D98" s="87" t="s">
        <v>361</v>
      </c>
      <c r="E98" s="65">
        <v>80000</v>
      </c>
      <c r="G98" s="75"/>
      <c r="H98" s="144"/>
      <c r="I98"/>
    </row>
    <row r="99" spans="2:11" ht="63">
      <c r="B99" s="88" t="s">
        <v>815</v>
      </c>
      <c r="C99" s="87" t="s">
        <v>816</v>
      </c>
      <c r="D99" s="87"/>
      <c r="E99" s="65">
        <f aca="true" t="shared" si="5" ref="E99:E100">E100</f>
        <v>6310074</v>
      </c>
      <c r="J99" s="75"/>
      <c r="K99" s="144"/>
    </row>
    <row r="100" spans="2:11" ht="31.5">
      <c r="B100" s="55" t="s">
        <v>817</v>
      </c>
      <c r="C100" s="87" t="s">
        <v>818</v>
      </c>
      <c r="D100" s="87"/>
      <c r="E100" s="65">
        <f t="shared" si="5"/>
        <v>6310074</v>
      </c>
      <c r="J100" s="75"/>
      <c r="K100" s="144"/>
    </row>
    <row r="101" spans="2:11" ht="15.75">
      <c r="B101" s="53" t="s">
        <v>445</v>
      </c>
      <c r="C101" s="87" t="s">
        <v>818</v>
      </c>
      <c r="D101" s="87" t="s">
        <v>446</v>
      </c>
      <c r="E101" s="65">
        <v>6310074</v>
      </c>
      <c r="J101" s="75"/>
      <c r="K101" s="144"/>
    </row>
    <row r="102" spans="2:11" ht="47.25">
      <c r="B102" s="88" t="s">
        <v>819</v>
      </c>
      <c r="C102" s="87" t="s">
        <v>820</v>
      </c>
      <c r="D102" s="87"/>
      <c r="E102" s="65">
        <f>E103</f>
        <v>26300105.97</v>
      </c>
      <c r="J102" s="75"/>
      <c r="K102" s="144"/>
    </row>
    <row r="103" spans="2:11" ht="63">
      <c r="B103" s="55" t="s">
        <v>821</v>
      </c>
      <c r="C103" s="87" t="s">
        <v>822</v>
      </c>
      <c r="D103" s="87"/>
      <c r="E103" s="65">
        <f>E105+E104</f>
        <v>26300105.97</v>
      </c>
      <c r="J103" s="75"/>
      <c r="K103" s="144"/>
    </row>
    <row r="104" spans="2:11" ht="63">
      <c r="B104" s="88" t="s">
        <v>349</v>
      </c>
      <c r="C104" s="87" t="s">
        <v>822</v>
      </c>
      <c r="D104" s="87" t="s">
        <v>350</v>
      </c>
      <c r="E104" s="65">
        <v>337988</v>
      </c>
      <c r="J104" s="75"/>
      <c r="K104" s="144"/>
    </row>
    <row r="105" spans="2:11" ht="31.5">
      <c r="B105" s="88" t="s">
        <v>562</v>
      </c>
      <c r="C105" s="87" t="s">
        <v>822</v>
      </c>
      <c r="D105" s="87" t="s">
        <v>563</v>
      </c>
      <c r="E105" s="65">
        <v>25962117.97</v>
      </c>
      <c r="J105" s="75"/>
      <c r="K105" s="144"/>
    </row>
    <row r="106" spans="2:11" ht="31.5">
      <c r="B106" s="36" t="s">
        <v>602</v>
      </c>
      <c r="C106" s="83" t="s">
        <v>603</v>
      </c>
      <c r="D106" s="83"/>
      <c r="E106" s="67">
        <f>E107+E116+E203</f>
        <v>558867819.1800001</v>
      </c>
      <c r="J106" s="75"/>
      <c r="K106" s="144"/>
    </row>
    <row r="107" spans="2:11" ht="63">
      <c r="B107" s="39" t="s">
        <v>734</v>
      </c>
      <c r="C107" s="87" t="s">
        <v>697</v>
      </c>
      <c r="D107" s="83"/>
      <c r="E107" s="65">
        <f>E108+E112</f>
        <v>2517519.5</v>
      </c>
      <c r="J107" s="75"/>
      <c r="K107" s="144"/>
    </row>
    <row r="108" spans="2:11" ht="31.5">
      <c r="B108" s="88" t="s">
        <v>735</v>
      </c>
      <c r="C108" s="87" t="s">
        <v>736</v>
      </c>
      <c r="D108" s="83"/>
      <c r="E108" s="65">
        <f>E109</f>
        <v>2151519.5</v>
      </c>
      <c r="J108" s="75"/>
      <c r="K108" s="144"/>
    </row>
    <row r="109" spans="2:11" ht="31.5">
      <c r="B109" s="53" t="s">
        <v>498</v>
      </c>
      <c r="C109" s="87" t="s">
        <v>737</v>
      </c>
      <c r="D109" s="87"/>
      <c r="E109" s="65">
        <f>E110+E111</f>
        <v>2151519.5</v>
      </c>
      <c r="J109" s="75"/>
      <c r="K109" s="144"/>
    </row>
    <row r="110" spans="2:11" ht="63">
      <c r="B110" s="88" t="s">
        <v>349</v>
      </c>
      <c r="C110" s="87" t="s">
        <v>737</v>
      </c>
      <c r="D110" s="17">
        <v>100</v>
      </c>
      <c r="E110" s="65">
        <v>1930759</v>
      </c>
      <c r="J110" s="75"/>
      <c r="K110" s="144"/>
    </row>
    <row r="111" spans="2:11" ht="31.5">
      <c r="B111" s="88" t="s">
        <v>358</v>
      </c>
      <c r="C111" s="87" t="s">
        <v>737</v>
      </c>
      <c r="D111" s="87" t="s">
        <v>359</v>
      </c>
      <c r="E111" s="65">
        <v>220760.5</v>
      </c>
      <c r="J111" s="75"/>
      <c r="K111" s="144"/>
    </row>
    <row r="112" spans="2:11" ht="47.25">
      <c r="B112" s="88" t="s">
        <v>698</v>
      </c>
      <c r="C112" s="87" t="s">
        <v>699</v>
      </c>
      <c r="D112" s="87"/>
      <c r="E112" s="65">
        <f>E113</f>
        <v>366000</v>
      </c>
      <c r="J112" s="75"/>
      <c r="K112" s="144"/>
    </row>
    <row r="113" spans="2:11" ht="15.75">
      <c r="B113" s="88" t="s">
        <v>738</v>
      </c>
      <c r="C113" s="87" t="s">
        <v>701</v>
      </c>
      <c r="D113" s="87"/>
      <c r="E113" s="65">
        <f>E114+E115</f>
        <v>366000</v>
      </c>
      <c r="J113" s="75"/>
      <c r="K113" s="144"/>
    </row>
    <row r="114" spans="2:11" ht="31.5">
      <c r="B114" s="88" t="s">
        <v>358</v>
      </c>
      <c r="C114" s="87" t="s">
        <v>701</v>
      </c>
      <c r="D114" s="87" t="s">
        <v>359</v>
      </c>
      <c r="E114" s="65">
        <v>250000</v>
      </c>
      <c r="F114" s="145"/>
      <c r="J114" s="75"/>
      <c r="K114" s="144"/>
    </row>
    <row r="115" spans="2:11" ht="15.75">
      <c r="B115" s="53" t="s">
        <v>445</v>
      </c>
      <c r="C115" s="87" t="s">
        <v>701</v>
      </c>
      <c r="D115" s="87" t="s">
        <v>446</v>
      </c>
      <c r="E115" s="65">
        <v>116000</v>
      </c>
      <c r="J115" s="75"/>
      <c r="K115" s="144"/>
    </row>
    <row r="116" spans="2:11" ht="47.25">
      <c r="B116" s="39" t="s">
        <v>604</v>
      </c>
      <c r="C116" s="87" t="s">
        <v>605</v>
      </c>
      <c r="D116" s="87"/>
      <c r="E116" s="65">
        <f>E117+E128+E131+E137+E134+E197+E194+E200</f>
        <v>535100946.68</v>
      </c>
      <c r="J116" s="75"/>
      <c r="K116" s="144"/>
    </row>
    <row r="117" spans="2:11" ht="31.5">
      <c r="B117" s="39" t="s">
        <v>606</v>
      </c>
      <c r="C117" s="87" t="s">
        <v>607</v>
      </c>
      <c r="D117" s="87"/>
      <c r="E117" s="65">
        <f>E121+E124+E118</f>
        <v>31907596</v>
      </c>
      <c r="J117" s="75"/>
      <c r="K117" s="144"/>
    </row>
    <row r="118" spans="2:11" ht="78.75">
      <c r="B118" s="88" t="s">
        <v>608</v>
      </c>
      <c r="C118" s="87" t="s">
        <v>609</v>
      </c>
      <c r="D118" s="87"/>
      <c r="E118" s="65">
        <f>E119+E120</f>
        <v>1346203</v>
      </c>
      <c r="J118" s="75"/>
      <c r="K118" s="144"/>
    </row>
    <row r="119" spans="2:11" ht="63">
      <c r="B119" s="88" t="s">
        <v>349</v>
      </c>
      <c r="C119" s="87" t="s">
        <v>609</v>
      </c>
      <c r="D119" s="87" t="s">
        <v>350</v>
      </c>
      <c r="E119" s="65">
        <v>1000203</v>
      </c>
      <c r="J119" s="75"/>
      <c r="K119" s="144"/>
    </row>
    <row r="120" spans="2:11" ht="15.75">
      <c r="B120" s="53" t="s">
        <v>445</v>
      </c>
      <c r="C120" s="87" t="s">
        <v>609</v>
      </c>
      <c r="D120" s="109" t="s">
        <v>446</v>
      </c>
      <c r="E120" s="65">
        <v>346000</v>
      </c>
      <c r="J120" s="75"/>
      <c r="K120" s="144"/>
    </row>
    <row r="121" spans="2:11" ht="110.25">
      <c r="B121" s="55" t="s">
        <v>610</v>
      </c>
      <c r="C121" s="87" t="s">
        <v>611</v>
      </c>
      <c r="D121" s="87"/>
      <c r="E121" s="65">
        <f>E122+E123</f>
        <v>16772637</v>
      </c>
      <c r="J121" s="75"/>
      <c r="K121" s="144"/>
    </row>
    <row r="122" spans="2:11" ht="63">
      <c r="B122" s="88" t="s">
        <v>349</v>
      </c>
      <c r="C122" s="87" t="s">
        <v>611</v>
      </c>
      <c r="D122" s="87" t="s">
        <v>500</v>
      </c>
      <c r="E122" s="65">
        <v>16640665</v>
      </c>
      <c r="J122" s="75"/>
      <c r="K122" s="144"/>
    </row>
    <row r="123" spans="2:11" ht="31.5">
      <c r="B123" s="88" t="s">
        <v>358</v>
      </c>
      <c r="C123" s="87" t="s">
        <v>611</v>
      </c>
      <c r="D123" s="87" t="s">
        <v>359</v>
      </c>
      <c r="E123" s="65">
        <v>131972</v>
      </c>
      <c r="J123" s="75"/>
      <c r="K123" s="144"/>
    </row>
    <row r="124" spans="2:11" ht="31.5">
      <c r="B124" s="53" t="s">
        <v>498</v>
      </c>
      <c r="C124" s="87" t="s">
        <v>616</v>
      </c>
      <c r="D124" s="87"/>
      <c r="E124" s="65">
        <f>E125+E126+E127</f>
        <v>13788756</v>
      </c>
      <c r="J124" s="75"/>
      <c r="K124" s="144"/>
    </row>
    <row r="125" spans="2:11" ht="63">
      <c r="B125" s="88" t="s">
        <v>349</v>
      </c>
      <c r="C125" s="87" t="s">
        <v>616</v>
      </c>
      <c r="D125" s="87" t="s">
        <v>500</v>
      </c>
      <c r="E125" s="65">
        <v>5157920</v>
      </c>
      <c r="J125" s="75"/>
      <c r="K125" s="144"/>
    </row>
    <row r="126" spans="2:12" ht="31.5">
      <c r="B126" s="88" t="s">
        <v>358</v>
      </c>
      <c r="C126" s="87" t="s">
        <v>616</v>
      </c>
      <c r="D126" s="87" t="s">
        <v>359</v>
      </c>
      <c r="E126" s="65">
        <v>8499488.44</v>
      </c>
      <c r="J126" s="75"/>
      <c r="K126" s="75"/>
      <c r="L126" s="22"/>
    </row>
    <row r="127" spans="2:12" ht="15.75">
      <c r="B127" s="88" t="s">
        <v>360</v>
      </c>
      <c r="C127" s="87" t="s">
        <v>616</v>
      </c>
      <c r="D127" s="87" t="s">
        <v>361</v>
      </c>
      <c r="E127" s="92">
        <v>131347.56</v>
      </c>
      <c r="J127" s="75"/>
      <c r="K127" s="75"/>
      <c r="L127" s="22"/>
    </row>
    <row r="128" spans="2:12" ht="15.75">
      <c r="B128" s="39" t="s">
        <v>618</v>
      </c>
      <c r="C128" s="87" t="s">
        <v>619</v>
      </c>
      <c r="D128" s="87"/>
      <c r="E128" s="65">
        <f aca="true" t="shared" si="6" ref="E128:E129">E129</f>
        <v>2532179</v>
      </c>
      <c r="J128" s="75"/>
      <c r="K128" s="75"/>
      <c r="L128" s="22"/>
    </row>
    <row r="129" spans="2:12" ht="141.75">
      <c r="B129" s="88" t="s">
        <v>620</v>
      </c>
      <c r="C129" s="89" t="s">
        <v>621</v>
      </c>
      <c r="D129" s="87"/>
      <c r="E129" s="65">
        <f t="shared" si="6"/>
        <v>2532179</v>
      </c>
      <c r="J129" s="75"/>
      <c r="K129" s="75"/>
      <c r="L129" s="22"/>
    </row>
    <row r="130" spans="2:12" ht="31.5">
      <c r="B130" s="88" t="s">
        <v>358</v>
      </c>
      <c r="C130" s="89" t="s">
        <v>621</v>
      </c>
      <c r="D130" s="87" t="s">
        <v>359</v>
      </c>
      <c r="E130" s="65">
        <v>2532179</v>
      </c>
      <c r="J130" s="75"/>
      <c r="K130" s="75"/>
      <c r="L130" s="22"/>
    </row>
    <row r="131" spans="2:11" ht="15.75">
      <c r="B131" s="88" t="s">
        <v>622</v>
      </c>
      <c r="C131" s="87" t="s">
        <v>623</v>
      </c>
      <c r="D131" s="87"/>
      <c r="E131" s="65">
        <f aca="true" t="shared" si="7" ref="E131:E132">E132</f>
        <v>1326847.61</v>
      </c>
      <c r="J131" s="75"/>
      <c r="K131" s="144"/>
    </row>
    <row r="132" spans="2:11" ht="94.5">
      <c r="B132" s="88" t="s">
        <v>624</v>
      </c>
      <c r="C132" s="87" t="s">
        <v>625</v>
      </c>
      <c r="D132" s="87"/>
      <c r="E132" s="65">
        <f t="shared" si="7"/>
        <v>1326847.61</v>
      </c>
      <c r="J132" s="75"/>
      <c r="K132" s="144"/>
    </row>
    <row r="133" spans="2:11" ht="31.5">
      <c r="B133" s="88" t="s">
        <v>358</v>
      </c>
      <c r="C133" s="87" t="s">
        <v>625</v>
      </c>
      <c r="D133" s="87" t="s">
        <v>359</v>
      </c>
      <c r="E133" s="65">
        <v>1326847.61</v>
      </c>
      <c r="J133" s="75"/>
      <c r="K133" s="144"/>
    </row>
    <row r="134" spans="2:11" ht="31.5">
      <c r="B134" s="88" t="s">
        <v>626</v>
      </c>
      <c r="C134" s="87" t="s">
        <v>627</v>
      </c>
      <c r="D134" s="87"/>
      <c r="E134" s="65">
        <f aca="true" t="shared" si="8" ref="E134:E135">E135</f>
        <v>2257274</v>
      </c>
      <c r="J134" s="75"/>
      <c r="K134" s="144"/>
    </row>
    <row r="135" spans="2:11" ht="63">
      <c r="B135" s="111" t="s">
        <v>628</v>
      </c>
      <c r="C135" s="87" t="s">
        <v>629</v>
      </c>
      <c r="D135" s="87"/>
      <c r="E135" s="65">
        <f t="shared" si="8"/>
        <v>2257274</v>
      </c>
      <c r="J135" s="75"/>
      <c r="K135" s="144"/>
    </row>
    <row r="136" spans="2:11" ht="63">
      <c r="B136" s="88" t="s">
        <v>349</v>
      </c>
      <c r="C136" s="87" t="s">
        <v>629</v>
      </c>
      <c r="D136" s="87" t="s">
        <v>350</v>
      </c>
      <c r="E136" s="65">
        <v>2257274</v>
      </c>
      <c r="J136" s="75"/>
      <c r="K136" s="144"/>
    </row>
    <row r="137" spans="2:11" ht="31.5">
      <c r="B137" s="39" t="s">
        <v>630</v>
      </c>
      <c r="C137" s="87" t="s">
        <v>631</v>
      </c>
      <c r="D137" s="87"/>
      <c r="E137" s="65">
        <f>E138+E141+E155+E162+E164+E176+E178+E180+E182+E189+E166+E168+E170+E172+E143+E147+E149+E151+E174+E153</f>
        <v>485164514.07</v>
      </c>
      <c r="J137" s="75"/>
      <c r="K137" s="144"/>
    </row>
    <row r="138" spans="2:11" ht="78.75">
      <c r="B138" s="39" t="s">
        <v>608</v>
      </c>
      <c r="C138" s="87" t="s">
        <v>632</v>
      </c>
      <c r="D138" s="87"/>
      <c r="E138" s="65">
        <f>E139+E140</f>
        <v>14800036</v>
      </c>
      <c r="J138" s="75"/>
      <c r="K138" s="144"/>
    </row>
    <row r="139" spans="2:11" ht="63">
      <c r="B139" s="88" t="s">
        <v>349</v>
      </c>
      <c r="C139" s="87" t="s">
        <v>632</v>
      </c>
      <c r="D139" s="87" t="s">
        <v>350</v>
      </c>
      <c r="E139" s="65">
        <v>10374918</v>
      </c>
      <c r="J139" s="75"/>
      <c r="K139" s="144"/>
    </row>
    <row r="140" spans="2:11" ht="15.75">
      <c r="B140" s="53" t="s">
        <v>445</v>
      </c>
      <c r="C140" s="87" t="s">
        <v>632</v>
      </c>
      <c r="D140" s="87" t="s">
        <v>446</v>
      </c>
      <c r="E140" s="65">
        <v>4425118</v>
      </c>
      <c r="J140" s="75"/>
      <c r="K140" s="144"/>
    </row>
    <row r="141" spans="2:11" ht="15.75">
      <c r="B141" s="53" t="s">
        <v>823</v>
      </c>
      <c r="C141" s="87" t="s">
        <v>824</v>
      </c>
      <c r="D141" s="87"/>
      <c r="E141" s="65">
        <f>E142</f>
        <v>979159</v>
      </c>
      <c r="J141" s="75"/>
      <c r="K141" s="144"/>
    </row>
    <row r="142" spans="2:11" ht="15.75">
      <c r="B142" s="53" t="s">
        <v>445</v>
      </c>
      <c r="C142" s="87" t="s">
        <v>824</v>
      </c>
      <c r="D142" s="87" t="s">
        <v>446</v>
      </c>
      <c r="E142" s="65">
        <v>979159</v>
      </c>
      <c r="J142" s="75"/>
      <c r="K142" s="144"/>
    </row>
    <row r="143" spans="2:11" ht="110.25">
      <c r="B143" s="55" t="s">
        <v>633</v>
      </c>
      <c r="C143" s="87" t="s">
        <v>634</v>
      </c>
      <c r="D143" s="87"/>
      <c r="E143" s="65">
        <f>E144+E145+E146</f>
        <v>256030163</v>
      </c>
      <c r="J143" s="75"/>
      <c r="K143" s="144"/>
    </row>
    <row r="144" spans="2:11" ht="63">
      <c r="B144" s="88" t="s">
        <v>349</v>
      </c>
      <c r="C144" s="87" t="s">
        <v>634</v>
      </c>
      <c r="D144" s="87" t="s">
        <v>350</v>
      </c>
      <c r="E144" s="65">
        <v>248342657.03</v>
      </c>
      <c r="J144" s="75"/>
      <c r="K144" s="144"/>
    </row>
    <row r="145" spans="2:11" ht="31.5">
      <c r="B145" s="88" t="s">
        <v>358</v>
      </c>
      <c r="C145" s="87" t="s">
        <v>634</v>
      </c>
      <c r="D145" s="87" t="s">
        <v>359</v>
      </c>
      <c r="E145" s="65">
        <v>6099817</v>
      </c>
      <c r="J145" s="75"/>
      <c r="K145" s="144"/>
    </row>
    <row r="146" spans="2:11" ht="15.75">
      <c r="B146" s="53" t="s">
        <v>445</v>
      </c>
      <c r="C146" s="87" t="s">
        <v>634</v>
      </c>
      <c r="D146" s="87" t="s">
        <v>446</v>
      </c>
      <c r="E146" s="65">
        <v>1587688.97</v>
      </c>
      <c r="J146" s="75"/>
      <c r="K146" s="144"/>
    </row>
    <row r="147" spans="2:11" ht="31.5">
      <c r="B147" s="88" t="s">
        <v>635</v>
      </c>
      <c r="C147" s="87" t="s">
        <v>636</v>
      </c>
      <c r="D147" s="87"/>
      <c r="E147" s="65">
        <f>E148</f>
        <v>183663</v>
      </c>
      <c r="J147" s="75"/>
      <c r="K147" s="144"/>
    </row>
    <row r="148" spans="2:11" ht="63">
      <c r="B148" s="88" t="s">
        <v>349</v>
      </c>
      <c r="C148" s="87" t="s">
        <v>636</v>
      </c>
      <c r="D148" s="87" t="s">
        <v>350</v>
      </c>
      <c r="E148" s="65">
        <v>183663</v>
      </c>
      <c r="J148" s="75"/>
      <c r="K148" s="144"/>
    </row>
    <row r="149" spans="2:11" ht="78.75">
      <c r="B149" s="88" t="s">
        <v>637</v>
      </c>
      <c r="C149" s="87" t="s">
        <v>638</v>
      </c>
      <c r="D149" s="87"/>
      <c r="E149" s="65">
        <f>E150</f>
        <v>1062527</v>
      </c>
      <c r="J149" s="75"/>
      <c r="K149" s="144"/>
    </row>
    <row r="150" spans="2:11" ht="31.5">
      <c r="B150" s="88" t="s">
        <v>358</v>
      </c>
      <c r="C150" s="87" t="s">
        <v>638</v>
      </c>
      <c r="D150" s="87" t="s">
        <v>359</v>
      </c>
      <c r="E150" s="65">
        <v>1062527</v>
      </c>
      <c r="J150" s="75"/>
      <c r="K150" s="144"/>
    </row>
    <row r="151" spans="2:11" ht="78.75">
      <c r="B151" s="88" t="s">
        <v>639</v>
      </c>
      <c r="C151" s="87" t="s">
        <v>640</v>
      </c>
      <c r="D151" s="87"/>
      <c r="E151" s="65">
        <f>E152</f>
        <v>485191</v>
      </c>
      <c r="J151" s="75"/>
      <c r="K151" s="144"/>
    </row>
    <row r="152" spans="2:11" ht="31.5">
      <c r="B152" s="88" t="s">
        <v>358</v>
      </c>
      <c r="C152" s="87" t="s">
        <v>640</v>
      </c>
      <c r="D152" s="87" t="s">
        <v>359</v>
      </c>
      <c r="E152" s="65">
        <v>485191</v>
      </c>
      <c r="J152" s="75"/>
      <c r="K152" s="144"/>
    </row>
    <row r="153" spans="2:11" ht="78.75">
      <c r="B153" s="88" t="s">
        <v>641</v>
      </c>
      <c r="C153" s="87" t="s">
        <v>642</v>
      </c>
      <c r="D153" s="87"/>
      <c r="E153" s="65">
        <f>E154</f>
        <v>552000</v>
      </c>
      <c r="J153" s="75"/>
      <c r="K153" s="144"/>
    </row>
    <row r="154" spans="2:11" ht="31.5">
      <c r="B154" s="88" t="s">
        <v>358</v>
      </c>
      <c r="C154" s="87" t="s">
        <v>642</v>
      </c>
      <c r="D154" s="87" t="s">
        <v>359</v>
      </c>
      <c r="E154" s="65">
        <v>552000</v>
      </c>
      <c r="J154" s="75"/>
      <c r="K154" s="144"/>
    </row>
    <row r="155" spans="2:11" ht="31.5">
      <c r="B155" s="88" t="s">
        <v>643</v>
      </c>
      <c r="C155" s="87" t="s">
        <v>644</v>
      </c>
      <c r="D155" s="87"/>
      <c r="E155" s="65">
        <f>E156+E158+E160</f>
        <v>6514816</v>
      </c>
      <c r="J155" s="75"/>
      <c r="K155" s="144"/>
    </row>
    <row r="156" spans="2:11" ht="31.5">
      <c r="B156" s="88" t="s">
        <v>645</v>
      </c>
      <c r="C156" s="87" t="s">
        <v>646</v>
      </c>
      <c r="D156" s="87"/>
      <c r="E156" s="65">
        <f>E157</f>
        <v>2400000</v>
      </c>
      <c r="J156" s="75"/>
      <c r="K156" s="144"/>
    </row>
    <row r="157" spans="2:11" ht="31.5">
      <c r="B157" s="88" t="s">
        <v>358</v>
      </c>
      <c r="C157" s="87" t="s">
        <v>646</v>
      </c>
      <c r="D157" s="87" t="s">
        <v>359</v>
      </c>
      <c r="E157" s="65">
        <v>2400000</v>
      </c>
      <c r="J157" s="75"/>
      <c r="K157" s="144"/>
    </row>
    <row r="158" spans="2:11" ht="31.5">
      <c r="B158" s="88" t="s">
        <v>647</v>
      </c>
      <c r="C158" s="87" t="s">
        <v>648</v>
      </c>
      <c r="D158" s="87"/>
      <c r="E158" s="65">
        <f>E159</f>
        <v>2246826</v>
      </c>
      <c r="J158" s="75"/>
      <c r="K158" s="144"/>
    </row>
    <row r="159" spans="2:11" ht="31.5">
      <c r="B159" s="88" t="s">
        <v>358</v>
      </c>
      <c r="C159" s="87" t="s">
        <v>648</v>
      </c>
      <c r="D159" s="87" t="s">
        <v>359</v>
      </c>
      <c r="E159" s="65">
        <v>2246826</v>
      </c>
      <c r="J159" s="75"/>
      <c r="K159" s="144"/>
    </row>
    <row r="160" spans="2:11" ht="47.25">
      <c r="B160" s="88" t="s">
        <v>649</v>
      </c>
      <c r="C160" s="87" t="s">
        <v>650</v>
      </c>
      <c r="D160" s="87"/>
      <c r="E160" s="65">
        <f>E161</f>
        <v>1867990</v>
      </c>
      <c r="J160" s="75"/>
      <c r="K160" s="144"/>
    </row>
    <row r="161" spans="2:11" ht="31.5">
      <c r="B161" s="88" t="s">
        <v>358</v>
      </c>
      <c r="C161" s="87" t="s">
        <v>650</v>
      </c>
      <c r="D161" s="87" t="s">
        <v>359</v>
      </c>
      <c r="E161" s="65">
        <v>1867990</v>
      </c>
      <c r="J161" s="75"/>
      <c r="K161" s="144"/>
    </row>
    <row r="162" spans="2:11" ht="47.25">
      <c r="B162" s="88" t="s">
        <v>658</v>
      </c>
      <c r="C162" s="87" t="s">
        <v>659</v>
      </c>
      <c r="D162" s="87"/>
      <c r="E162" s="65">
        <f>E163</f>
        <v>13239557</v>
      </c>
      <c r="J162" s="75"/>
      <c r="K162" s="144"/>
    </row>
    <row r="163" spans="2:11" ht="63">
      <c r="B163" s="88" t="s">
        <v>349</v>
      </c>
      <c r="C163" s="87" t="s">
        <v>659</v>
      </c>
      <c r="D163" s="87" t="s">
        <v>350</v>
      </c>
      <c r="E163" s="65">
        <v>13239557</v>
      </c>
      <c r="J163" s="75"/>
      <c r="K163" s="144"/>
    </row>
    <row r="164" spans="2:11" ht="47.25">
      <c r="B164" s="88" t="s">
        <v>660</v>
      </c>
      <c r="C164" s="87" t="s">
        <v>661</v>
      </c>
      <c r="D164" s="87"/>
      <c r="E164" s="65">
        <f>E165</f>
        <v>5376131</v>
      </c>
      <c r="J164" s="75"/>
      <c r="K164" s="144"/>
    </row>
    <row r="165" spans="2:11" ht="31.5">
      <c r="B165" s="88" t="s">
        <v>358</v>
      </c>
      <c r="C165" s="87" t="s">
        <v>661</v>
      </c>
      <c r="D165" s="87" t="s">
        <v>359</v>
      </c>
      <c r="E165" s="65">
        <v>5376131</v>
      </c>
      <c r="J165" s="75"/>
      <c r="K165" s="144"/>
    </row>
    <row r="166" spans="2:11" ht="63">
      <c r="B166" s="88" t="s">
        <v>662</v>
      </c>
      <c r="C166" s="87" t="s">
        <v>663</v>
      </c>
      <c r="D166" s="87"/>
      <c r="E166" s="65">
        <f>E167</f>
        <v>32658404</v>
      </c>
      <c r="J166" s="75"/>
      <c r="K166" s="144"/>
    </row>
    <row r="167" spans="2:11" ht="31.5">
      <c r="B167" s="88" t="s">
        <v>358</v>
      </c>
      <c r="C167" s="87" t="s">
        <v>663</v>
      </c>
      <c r="D167" s="87" t="s">
        <v>359</v>
      </c>
      <c r="E167" s="65">
        <v>32658404</v>
      </c>
      <c r="J167" s="75"/>
      <c r="K167" s="144"/>
    </row>
    <row r="168" spans="2:11" ht="63">
      <c r="B168" s="88" t="s">
        <v>664</v>
      </c>
      <c r="C168" s="87" t="s">
        <v>665</v>
      </c>
      <c r="D168" s="87"/>
      <c r="E168" s="65">
        <f>E169</f>
        <v>39599360</v>
      </c>
      <c r="J168" s="75"/>
      <c r="K168" s="144"/>
    </row>
    <row r="169" spans="2:11" ht="31.5">
      <c r="B169" s="88" t="s">
        <v>358</v>
      </c>
      <c r="C169" s="87" t="s">
        <v>665</v>
      </c>
      <c r="D169" s="87" t="s">
        <v>359</v>
      </c>
      <c r="E169" s="65">
        <v>39599360</v>
      </c>
      <c r="J169" s="75"/>
      <c r="K169" s="144"/>
    </row>
    <row r="170" spans="2:11" ht="63">
      <c r="B170" s="88" t="s">
        <v>666</v>
      </c>
      <c r="C170" s="87" t="s">
        <v>667</v>
      </c>
      <c r="D170" s="87"/>
      <c r="E170" s="65">
        <f>E171</f>
        <v>38515501</v>
      </c>
      <c r="J170" s="75"/>
      <c r="K170" s="144"/>
    </row>
    <row r="171" spans="2:11" ht="31.5">
      <c r="B171" s="88" t="s">
        <v>358</v>
      </c>
      <c r="C171" s="87" t="s">
        <v>667</v>
      </c>
      <c r="D171" s="87" t="s">
        <v>359</v>
      </c>
      <c r="E171" s="65">
        <v>38515501</v>
      </c>
      <c r="J171" s="75"/>
      <c r="K171" s="144"/>
    </row>
    <row r="172" spans="2:11" ht="31.5">
      <c r="B172" s="88" t="s">
        <v>668</v>
      </c>
      <c r="C172" s="87" t="s">
        <v>882</v>
      </c>
      <c r="D172" s="87"/>
      <c r="E172" s="65">
        <f>E173</f>
        <v>106230</v>
      </c>
      <c r="J172" s="75"/>
      <c r="K172" s="144"/>
    </row>
    <row r="173" spans="2:11" ht="31.5">
      <c r="B173" s="88" t="s">
        <v>358</v>
      </c>
      <c r="C173" s="87" t="s">
        <v>882</v>
      </c>
      <c r="D173" s="87" t="s">
        <v>359</v>
      </c>
      <c r="E173" s="65">
        <v>106230</v>
      </c>
      <c r="J173" s="75"/>
      <c r="K173" s="144"/>
    </row>
    <row r="174" spans="2:11" ht="31.5">
      <c r="B174" s="88" t="s">
        <v>670</v>
      </c>
      <c r="C174" s="87" t="s">
        <v>883</v>
      </c>
      <c r="D174" s="87"/>
      <c r="E174" s="65">
        <f>E175</f>
        <v>5205300</v>
      </c>
      <c r="J174" s="75"/>
      <c r="K174" s="144"/>
    </row>
    <row r="175" spans="2:11" ht="31.5">
      <c r="B175" s="88" t="s">
        <v>358</v>
      </c>
      <c r="C175" s="87" t="s">
        <v>883</v>
      </c>
      <c r="D175" s="87" t="s">
        <v>359</v>
      </c>
      <c r="E175" s="65">
        <v>5205300</v>
      </c>
      <c r="J175" s="75"/>
      <c r="K175" s="144"/>
    </row>
    <row r="176" spans="2:11" ht="31.5">
      <c r="B176" s="53" t="s">
        <v>672</v>
      </c>
      <c r="C176" s="87" t="s">
        <v>673</v>
      </c>
      <c r="D176" s="87"/>
      <c r="E176" s="65">
        <f>E177</f>
        <v>2835967</v>
      </c>
      <c r="J176" s="75"/>
      <c r="K176" s="144"/>
    </row>
    <row r="177" spans="2:11" ht="63">
      <c r="B177" s="88" t="s">
        <v>349</v>
      </c>
      <c r="C177" s="87" t="s">
        <v>673</v>
      </c>
      <c r="D177" s="87" t="s">
        <v>500</v>
      </c>
      <c r="E177" s="65">
        <v>2835967</v>
      </c>
      <c r="J177" s="75"/>
      <c r="K177" s="144"/>
    </row>
    <row r="178" spans="2:11" ht="47.25">
      <c r="B178" s="88" t="s">
        <v>674</v>
      </c>
      <c r="C178" s="87" t="s">
        <v>675</v>
      </c>
      <c r="D178" s="87"/>
      <c r="E178" s="65">
        <f>E179</f>
        <v>1862901</v>
      </c>
      <c r="J178" s="75"/>
      <c r="K178" s="144"/>
    </row>
    <row r="179" spans="2:11" ht="31.5">
      <c r="B179" s="88" t="s">
        <v>358</v>
      </c>
      <c r="C179" s="87" t="s">
        <v>675</v>
      </c>
      <c r="D179" s="87" t="s">
        <v>359</v>
      </c>
      <c r="E179" s="65">
        <v>1862901</v>
      </c>
      <c r="J179" s="75"/>
      <c r="K179" s="144"/>
    </row>
    <row r="180" spans="2:11" ht="63">
      <c r="B180" s="51" t="s">
        <v>676</v>
      </c>
      <c r="C180" s="87" t="s">
        <v>677</v>
      </c>
      <c r="D180" s="87"/>
      <c r="E180" s="65">
        <f>E181</f>
        <v>4696109</v>
      </c>
      <c r="J180" s="75"/>
      <c r="K180" s="144"/>
    </row>
    <row r="181" spans="2:11" ht="31.5">
      <c r="B181" s="88" t="s">
        <v>358</v>
      </c>
      <c r="C181" s="87" t="s">
        <v>677</v>
      </c>
      <c r="D181" s="87" t="s">
        <v>359</v>
      </c>
      <c r="E181" s="65">
        <v>4696109</v>
      </c>
      <c r="J181" s="75"/>
      <c r="K181" s="144"/>
    </row>
    <row r="182" spans="2:11" ht="31.5">
      <c r="B182" s="88" t="s">
        <v>643</v>
      </c>
      <c r="C182" s="89" t="s">
        <v>651</v>
      </c>
      <c r="D182" s="87"/>
      <c r="E182" s="65">
        <f>E183+E185+E187</f>
        <v>5231866.07</v>
      </c>
      <c r="J182" s="75"/>
      <c r="K182" s="144"/>
    </row>
    <row r="183" spans="2:11" ht="31.5">
      <c r="B183" s="88" t="s">
        <v>652</v>
      </c>
      <c r="C183" s="87" t="s">
        <v>653</v>
      </c>
      <c r="D183" s="87"/>
      <c r="E183" s="65">
        <f>E184</f>
        <v>2117650</v>
      </c>
      <c r="J183" s="75"/>
      <c r="K183" s="144"/>
    </row>
    <row r="184" spans="2:11" ht="31.5">
      <c r="B184" s="88" t="s">
        <v>358</v>
      </c>
      <c r="C184" s="87" t="s">
        <v>653</v>
      </c>
      <c r="D184" s="87" t="s">
        <v>359</v>
      </c>
      <c r="E184" s="65">
        <v>2117650</v>
      </c>
      <c r="J184" s="75"/>
      <c r="K184" s="144"/>
    </row>
    <row r="185" spans="2:11" ht="31.5">
      <c r="B185" s="88" t="s">
        <v>654</v>
      </c>
      <c r="C185" s="87" t="s">
        <v>655</v>
      </c>
      <c r="D185" s="87"/>
      <c r="E185" s="65">
        <f>E186</f>
        <v>1868896.07</v>
      </c>
      <c r="J185" s="75"/>
      <c r="K185" s="144"/>
    </row>
    <row r="186" spans="2:11" ht="31.5">
      <c r="B186" s="88" t="s">
        <v>358</v>
      </c>
      <c r="C186" s="87" t="s">
        <v>655</v>
      </c>
      <c r="D186" s="87" t="s">
        <v>359</v>
      </c>
      <c r="E186" s="65">
        <v>1868896.07</v>
      </c>
      <c r="J186" s="75"/>
      <c r="K186" s="144"/>
    </row>
    <row r="187" spans="2:11" ht="47.25">
      <c r="B187" s="88" t="s">
        <v>656</v>
      </c>
      <c r="C187" s="87" t="s">
        <v>657</v>
      </c>
      <c r="D187" s="87"/>
      <c r="E187" s="65">
        <f>E188</f>
        <v>1245320</v>
      </c>
      <c r="J187" s="75"/>
      <c r="K187" s="144"/>
    </row>
    <row r="188" spans="2:11" ht="31.5">
      <c r="B188" s="88" t="s">
        <v>358</v>
      </c>
      <c r="C188" s="87" t="s">
        <v>657</v>
      </c>
      <c r="D188" s="87" t="s">
        <v>359</v>
      </c>
      <c r="E188" s="65">
        <v>1245320</v>
      </c>
      <c r="J188" s="75"/>
      <c r="K188" s="144"/>
    </row>
    <row r="189" spans="2:11" ht="31.5">
      <c r="B189" s="53" t="s">
        <v>498</v>
      </c>
      <c r="C189" s="87" t="s">
        <v>678</v>
      </c>
      <c r="D189" s="87"/>
      <c r="E189" s="65">
        <f>E191+E193+E192+E190</f>
        <v>55229633.00000001</v>
      </c>
      <c r="J189" s="75"/>
      <c r="K189" s="144"/>
    </row>
    <row r="190" spans="2:11" ht="63">
      <c r="B190" s="88" t="s">
        <v>349</v>
      </c>
      <c r="C190" s="87" t="s">
        <v>678</v>
      </c>
      <c r="D190" s="87" t="s">
        <v>350</v>
      </c>
      <c r="E190" s="65">
        <v>150343.6</v>
      </c>
      <c r="J190" s="75"/>
      <c r="K190" s="144"/>
    </row>
    <row r="191" spans="2:11" ht="31.5">
      <c r="B191" s="88" t="s">
        <v>358</v>
      </c>
      <c r="C191" s="87" t="s">
        <v>678</v>
      </c>
      <c r="D191" s="87" t="s">
        <v>359</v>
      </c>
      <c r="E191" s="65">
        <v>49526013.31</v>
      </c>
      <c r="J191" s="75"/>
      <c r="K191" s="144"/>
    </row>
    <row r="192" spans="2:11" ht="15.75">
      <c r="B192" s="53" t="s">
        <v>445</v>
      </c>
      <c r="C192" s="87" t="s">
        <v>678</v>
      </c>
      <c r="D192" s="87" t="s">
        <v>446</v>
      </c>
      <c r="E192" s="65">
        <v>333400</v>
      </c>
      <c r="J192" s="75"/>
      <c r="K192" s="144"/>
    </row>
    <row r="193" spans="2:11" ht="15.75">
      <c r="B193" s="88" t="s">
        <v>360</v>
      </c>
      <c r="C193" s="87" t="s">
        <v>678</v>
      </c>
      <c r="D193" s="87" t="s">
        <v>361</v>
      </c>
      <c r="E193" s="65">
        <v>5219876.09</v>
      </c>
      <c r="J193" s="75"/>
      <c r="K193" s="144"/>
    </row>
    <row r="194" spans="2:11" ht="31.5">
      <c r="B194" s="88" t="s">
        <v>679</v>
      </c>
      <c r="C194" s="87" t="s">
        <v>680</v>
      </c>
      <c r="D194" s="87"/>
      <c r="E194" s="65">
        <f aca="true" t="shared" si="9" ref="E194:E195">E195</f>
        <v>5000000</v>
      </c>
      <c r="J194" s="75"/>
      <c r="K194" s="144"/>
    </row>
    <row r="195" spans="2:11" ht="63">
      <c r="B195" s="88" t="s">
        <v>681</v>
      </c>
      <c r="C195" s="87" t="s">
        <v>680</v>
      </c>
      <c r="D195" s="87"/>
      <c r="E195" s="65">
        <f t="shared" si="9"/>
        <v>5000000</v>
      </c>
      <c r="J195" s="75"/>
      <c r="K195" s="144"/>
    </row>
    <row r="196" spans="2:11" ht="31.5">
      <c r="B196" s="88" t="s">
        <v>358</v>
      </c>
      <c r="C196" s="87" t="s">
        <v>680</v>
      </c>
      <c r="D196" s="87" t="s">
        <v>359</v>
      </c>
      <c r="E196" s="65">
        <v>5000000</v>
      </c>
      <c r="J196" s="75"/>
      <c r="K196" s="144"/>
    </row>
    <row r="197" spans="2:11" ht="31.5">
      <c r="B197" s="88" t="s">
        <v>682</v>
      </c>
      <c r="C197" s="87" t="s">
        <v>683</v>
      </c>
      <c r="D197" s="87"/>
      <c r="E197" s="65">
        <f aca="true" t="shared" si="10" ref="E197:E198">E198</f>
        <v>6037536</v>
      </c>
      <c r="J197" s="75"/>
      <c r="K197" s="144"/>
    </row>
    <row r="198" spans="2:11" ht="110.25">
      <c r="B198" s="88" t="s">
        <v>684</v>
      </c>
      <c r="C198" s="87" t="s">
        <v>685</v>
      </c>
      <c r="D198" s="87"/>
      <c r="E198" s="65">
        <f t="shared" si="10"/>
        <v>6037536</v>
      </c>
      <c r="J198" s="75"/>
      <c r="K198" s="144"/>
    </row>
    <row r="199" spans="2:11" ht="31.5">
      <c r="B199" s="88" t="s">
        <v>358</v>
      </c>
      <c r="C199" s="87" t="s">
        <v>685</v>
      </c>
      <c r="D199" s="87" t="s">
        <v>359</v>
      </c>
      <c r="E199" s="65">
        <v>6037536</v>
      </c>
      <c r="J199" s="75"/>
      <c r="K199" s="144"/>
    </row>
    <row r="200" spans="2:11" ht="15.75">
      <c r="B200" s="88" t="s">
        <v>612</v>
      </c>
      <c r="C200" s="87" t="s">
        <v>613</v>
      </c>
      <c r="D200" s="87"/>
      <c r="E200" s="65">
        <f aca="true" t="shared" si="11" ref="E200:E201">E201</f>
        <v>875000</v>
      </c>
      <c r="J200" s="75"/>
      <c r="K200" s="144"/>
    </row>
    <row r="201" spans="2:11" ht="15.75">
      <c r="B201" s="88" t="s">
        <v>614</v>
      </c>
      <c r="C201" s="87" t="s">
        <v>615</v>
      </c>
      <c r="D201" s="87"/>
      <c r="E201" s="65">
        <f t="shared" si="11"/>
        <v>875000</v>
      </c>
      <c r="J201" s="75"/>
      <c r="K201" s="144"/>
    </row>
    <row r="202" spans="2:11" ht="31.5">
      <c r="B202" s="88" t="s">
        <v>358</v>
      </c>
      <c r="C202" s="87" t="s">
        <v>615</v>
      </c>
      <c r="D202" s="87" t="s">
        <v>359</v>
      </c>
      <c r="E202" s="65">
        <v>875000</v>
      </c>
      <c r="J202" s="75"/>
      <c r="K202" s="144"/>
    </row>
    <row r="203" spans="2:11" ht="63">
      <c r="B203" s="88" t="s">
        <v>702</v>
      </c>
      <c r="C203" s="87" t="s">
        <v>703</v>
      </c>
      <c r="D203" s="87"/>
      <c r="E203" s="65">
        <f>E204+E216</f>
        <v>21249353</v>
      </c>
      <c r="J203" s="75"/>
      <c r="K203" s="144"/>
    </row>
    <row r="204" spans="2:11" ht="31.5">
      <c r="B204" s="88" t="s">
        <v>704</v>
      </c>
      <c r="C204" s="87" t="s">
        <v>705</v>
      </c>
      <c r="D204" s="87"/>
      <c r="E204" s="65">
        <f>E208+E213+E205</f>
        <v>20725353</v>
      </c>
      <c r="J204" s="75"/>
      <c r="K204" s="144"/>
    </row>
    <row r="205" spans="2:11" ht="78.75">
      <c r="B205" s="88" t="s">
        <v>608</v>
      </c>
      <c r="C205" s="87" t="s">
        <v>706</v>
      </c>
      <c r="D205" s="87"/>
      <c r="E205" s="65">
        <f>E206+E207</f>
        <v>688860</v>
      </c>
      <c r="J205" s="75"/>
      <c r="K205" s="144"/>
    </row>
    <row r="206" spans="2:11" ht="63">
      <c r="B206" s="88" t="s">
        <v>349</v>
      </c>
      <c r="C206" s="87" t="s">
        <v>706</v>
      </c>
      <c r="D206" s="87" t="s">
        <v>350</v>
      </c>
      <c r="E206" s="65">
        <v>531364</v>
      </c>
      <c r="J206" s="75"/>
      <c r="K206" s="144"/>
    </row>
    <row r="207" spans="2:11" ht="31.5">
      <c r="B207" s="88" t="s">
        <v>447</v>
      </c>
      <c r="C207" s="87" t="s">
        <v>706</v>
      </c>
      <c r="D207" s="87" t="s">
        <v>448</v>
      </c>
      <c r="E207" s="65">
        <v>157496</v>
      </c>
      <c r="J207" s="75"/>
      <c r="K207" s="144"/>
    </row>
    <row r="208" spans="2:11" ht="31.5">
      <c r="B208" s="53" t="s">
        <v>498</v>
      </c>
      <c r="C208" s="87" t="s">
        <v>707</v>
      </c>
      <c r="D208" s="87"/>
      <c r="E208" s="65">
        <f>E209+E210+E212+E211</f>
        <v>18001270.33</v>
      </c>
      <c r="J208" s="75"/>
      <c r="K208" s="144"/>
    </row>
    <row r="209" spans="2:11" ht="63">
      <c r="B209" s="88" t="s">
        <v>349</v>
      </c>
      <c r="C209" s="87" t="s">
        <v>707</v>
      </c>
      <c r="D209" s="87" t="s">
        <v>350</v>
      </c>
      <c r="E209" s="65">
        <v>12435308.27</v>
      </c>
      <c r="J209" s="75"/>
      <c r="K209" s="144"/>
    </row>
    <row r="210" spans="2:11" ht="31.5">
      <c r="B210" s="88" t="s">
        <v>358</v>
      </c>
      <c r="C210" s="87" t="s">
        <v>707</v>
      </c>
      <c r="D210" s="87" t="s">
        <v>359</v>
      </c>
      <c r="E210" s="65">
        <v>1918334.73</v>
      </c>
      <c r="J210" s="75"/>
      <c r="K210" s="144"/>
    </row>
    <row r="211" spans="2:11" ht="31.5">
      <c r="B211" s="88" t="s">
        <v>447</v>
      </c>
      <c r="C211" s="87" t="s">
        <v>707</v>
      </c>
      <c r="D211" s="87" t="s">
        <v>448</v>
      </c>
      <c r="E211" s="65">
        <v>3589533.33</v>
      </c>
      <c r="J211" s="75"/>
      <c r="K211" s="144"/>
    </row>
    <row r="212" spans="2:11" ht="15.75">
      <c r="B212" s="88" t="s">
        <v>360</v>
      </c>
      <c r="C212" s="87" t="s">
        <v>707</v>
      </c>
      <c r="D212" s="87" t="s">
        <v>361</v>
      </c>
      <c r="E212" s="65">
        <v>58094</v>
      </c>
      <c r="J212" s="75"/>
      <c r="K212" s="144"/>
    </row>
    <row r="213" spans="2:11" ht="47.25">
      <c r="B213" s="88" t="s">
        <v>708</v>
      </c>
      <c r="C213" s="89" t="s">
        <v>709</v>
      </c>
      <c r="D213" s="87"/>
      <c r="E213" s="65">
        <f>E214+E215</f>
        <v>2035222.67</v>
      </c>
      <c r="J213" s="75"/>
      <c r="K213" s="144"/>
    </row>
    <row r="214" spans="2:11" ht="31.5">
      <c r="B214" s="88" t="s">
        <v>447</v>
      </c>
      <c r="C214" s="89" t="s">
        <v>709</v>
      </c>
      <c r="D214" s="87" t="s">
        <v>448</v>
      </c>
      <c r="E214" s="65">
        <v>2023878.27</v>
      </c>
      <c r="J214" s="75"/>
      <c r="K214" s="144"/>
    </row>
    <row r="215" spans="2:11" ht="15.75">
      <c r="B215" s="88" t="s">
        <v>360</v>
      </c>
      <c r="C215" s="89" t="s">
        <v>709</v>
      </c>
      <c r="D215" s="109" t="s">
        <v>361</v>
      </c>
      <c r="E215" s="65">
        <v>11344.4</v>
      </c>
      <c r="J215" s="75"/>
      <c r="K215" s="144"/>
    </row>
    <row r="216" spans="2:11" ht="31.5">
      <c r="B216" s="88" t="s">
        <v>710</v>
      </c>
      <c r="C216" s="87" t="s">
        <v>711</v>
      </c>
      <c r="D216" s="87"/>
      <c r="E216" s="65">
        <f aca="true" t="shared" si="12" ref="E216:E217">E217</f>
        <v>524000</v>
      </c>
      <c r="J216" s="75"/>
      <c r="K216" s="144"/>
    </row>
    <row r="217" spans="2:11" ht="15.75">
      <c r="B217" s="88" t="s">
        <v>712</v>
      </c>
      <c r="C217" s="87" t="s">
        <v>713</v>
      </c>
      <c r="D217" s="87"/>
      <c r="E217" s="65">
        <f t="shared" si="12"/>
        <v>524000</v>
      </c>
      <c r="J217" s="75"/>
      <c r="K217" s="144"/>
    </row>
    <row r="218" spans="2:11" ht="31.5">
      <c r="B218" s="88" t="s">
        <v>358</v>
      </c>
      <c r="C218" s="87" t="s">
        <v>713</v>
      </c>
      <c r="D218" s="87" t="s">
        <v>359</v>
      </c>
      <c r="E218" s="65">
        <v>524000</v>
      </c>
      <c r="J218" s="75"/>
      <c r="K218" s="144"/>
    </row>
    <row r="219" spans="2:11" ht="47.25">
      <c r="B219" s="36" t="s">
        <v>539</v>
      </c>
      <c r="C219" s="83" t="s">
        <v>540</v>
      </c>
      <c r="D219" s="83"/>
      <c r="E219" s="67">
        <f aca="true" t="shared" si="13" ref="E219:E222">E220</f>
        <v>100000</v>
      </c>
      <c r="J219" s="75"/>
      <c r="K219" s="144"/>
    </row>
    <row r="220" spans="2:11" ht="63">
      <c r="B220" s="39" t="s">
        <v>541</v>
      </c>
      <c r="C220" s="87" t="s">
        <v>542</v>
      </c>
      <c r="D220" s="83"/>
      <c r="E220" s="65">
        <f t="shared" si="13"/>
        <v>100000</v>
      </c>
      <c r="J220" s="75"/>
      <c r="K220" s="144"/>
    </row>
    <row r="221" spans="2:11" ht="47.25">
      <c r="B221" s="39" t="s">
        <v>543</v>
      </c>
      <c r="C221" s="87" t="s">
        <v>544</v>
      </c>
      <c r="D221" s="83"/>
      <c r="E221" s="65">
        <f t="shared" si="13"/>
        <v>100000</v>
      </c>
      <c r="J221" s="75"/>
      <c r="K221" s="144"/>
    </row>
    <row r="222" spans="2:11" ht="15.75">
      <c r="B222" s="39" t="s">
        <v>545</v>
      </c>
      <c r="C222" s="87" t="s">
        <v>546</v>
      </c>
      <c r="D222" s="83"/>
      <c r="E222" s="65">
        <f t="shared" si="13"/>
        <v>100000</v>
      </c>
      <c r="J222" s="75"/>
      <c r="K222" s="144"/>
    </row>
    <row r="223" spans="2:11" ht="31.5">
      <c r="B223" s="88" t="s">
        <v>358</v>
      </c>
      <c r="C223" s="87" t="s">
        <v>546</v>
      </c>
      <c r="D223" s="87" t="s">
        <v>359</v>
      </c>
      <c r="E223" s="65">
        <v>100000</v>
      </c>
      <c r="J223" s="75"/>
      <c r="K223" s="144"/>
    </row>
    <row r="224" spans="2:11" ht="31.5">
      <c r="B224" s="90" t="s">
        <v>565</v>
      </c>
      <c r="C224" s="83" t="s">
        <v>566</v>
      </c>
      <c r="D224" s="83"/>
      <c r="E224" s="67">
        <f>E225+E233</f>
        <v>10844348.95</v>
      </c>
      <c r="J224" s="75"/>
      <c r="K224" s="144"/>
    </row>
    <row r="225" spans="2:11" ht="47.25">
      <c r="B225" s="88" t="s">
        <v>567</v>
      </c>
      <c r="C225" s="87" t="s">
        <v>568</v>
      </c>
      <c r="D225" s="87"/>
      <c r="E225" s="65">
        <f>E226</f>
        <v>10583770.17</v>
      </c>
      <c r="J225" s="75"/>
      <c r="K225" s="144"/>
    </row>
    <row r="226" spans="2:11" ht="47.25">
      <c r="B226" s="88" t="s">
        <v>569</v>
      </c>
      <c r="C226" s="87" t="s">
        <v>570</v>
      </c>
      <c r="D226" s="87"/>
      <c r="E226" s="65">
        <f>E231+E229+E227</f>
        <v>10583770.17</v>
      </c>
      <c r="J226" s="75"/>
      <c r="K226" s="144"/>
    </row>
    <row r="227" spans="2:11" ht="47.25">
      <c r="B227" s="88" t="s">
        <v>571</v>
      </c>
      <c r="C227" s="87" t="s">
        <v>572</v>
      </c>
      <c r="D227" s="87"/>
      <c r="E227" s="65">
        <f>E228</f>
        <v>8094369</v>
      </c>
      <c r="J227" s="75"/>
      <c r="K227" s="144"/>
    </row>
    <row r="228" spans="2:11" ht="31.5">
      <c r="B228" s="88" t="s">
        <v>562</v>
      </c>
      <c r="C228" s="87" t="s">
        <v>572</v>
      </c>
      <c r="D228" s="87" t="s">
        <v>563</v>
      </c>
      <c r="E228" s="65">
        <v>8094369</v>
      </c>
      <c r="J228" s="75"/>
      <c r="K228" s="144"/>
    </row>
    <row r="229" spans="2:11" ht="47.25">
      <c r="B229" s="88" t="s">
        <v>571</v>
      </c>
      <c r="C229" s="87" t="s">
        <v>573</v>
      </c>
      <c r="D229" s="87"/>
      <c r="E229" s="65">
        <f>E230</f>
        <v>442912</v>
      </c>
      <c r="J229" s="75"/>
      <c r="K229" s="144"/>
    </row>
    <row r="230" spans="2:11" ht="31.5">
      <c r="B230" s="88" t="s">
        <v>562</v>
      </c>
      <c r="C230" s="87" t="s">
        <v>573</v>
      </c>
      <c r="D230" s="87" t="s">
        <v>563</v>
      </c>
      <c r="E230" s="65">
        <v>442912</v>
      </c>
      <c r="J230" s="75"/>
      <c r="K230" s="144"/>
    </row>
    <row r="231" spans="2:11" ht="31.5">
      <c r="B231" s="88" t="s">
        <v>574</v>
      </c>
      <c r="C231" s="87" t="s">
        <v>575</v>
      </c>
      <c r="D231" s="87"/>
      <c r="E231" s="65">
        <f>E232</f>
        <v>2046489.17</v>
      </c>
      <c r="J231" s="75"/>
      <c r="K231" s="144"/>
    </row>
    <row r="232" spans="2:11" ht="31.5">
      <c r="B232" s="88" t="s">
        <v>562</v>
      </c>
      <c r="C232" s="87" t="s">
        <v>575</v>
      </c>
      <c r="D232" s="87" t="s">
        <v>359</v>
      </c>
      <c r="E232" s="65">
        <v>2046489.17</v>
      </c>
      <c r="J232" s="75"/>
      <c r="K232" s="144"/>
    </row>
    <row r="233" spans="2:11" ht="63">
      <c r="B233" s="88" t="s">
        <v>577</v>
      </c>
      <c r="C233" s="89" t="s">
        <v>578</v>
      </c>
      <c r="D233" s="87"/>
      <c r="E233" s="65">
        <f aca="true" t="shared" si="14" ref="E233:E235">E234</f>
        <v>260578.78</v>
      </c>
      <c r="J233" s="75"/>
      <c r="K233" s="144"/>
    </row>
    <row r="234" spans="2:11" ht="47.25">
      <c r="B234" s="88" t="s">
        <v>579</v>
      </c>
      <c r="C234" s="89" t="s">
        <v>580</v>
      </c>
      <c r="D234" s="87"/>
      <c r="E234" s="65">
        <f t="shared" si="14"/>
        <v>260578.78</v>
      </c>
      <c r="J234" s="75"/>
      <c r="K234" s="144"/>
    </row>
    <row r="235" spans="2:11" ht="15.75">
      <c r="B235" s="88" t="s">
        <v>581</v>
      </c>
      <c r="C235" s="89" t="s">
        <v>582</v>
      </c>
      <c r="D235" s="87"/>
      <c r="E235" s="65">
        <f t="shared" si="14"/>
        <v>260578.78</v>
      </c>
      <c r="J235" s="75"/>
      <c r="K235" s="144"/>
    </row>
    <row r="236" spans="2:11" ht="31.5">
      <c r="B236" s="88" t="s">
        <v>358</v>
      </c>
      <c r="C236" s="89" t="s">
        <v>582</v>
      </c>
      <c r="D236" s="87" t="s">
        <v>359</v>
      </c>
      <c r="E236" s="65">
        <v>260578.78</v>
      </c>
      <c r="J236" s="75"/>
      <c r="K236" s="144"/>
    </row>
    <row r="237" spans="2:11" ht="47.25">
      <c r="B237" s="90" t="s">
        <v>547</v>
      </c>
      <c r="C237" s="83" t="s">
        <v>548</v>
      </c>
      <c r="D237" s="87"/>
      <c r="E237" s="67">
        <f>E238+E249</f>
        <v>9185066.96</v>
      </c>
      <c r="J237" s="75"/>
      <c r="K237" s="144"/>
    </row>
    <row r="238" spans="2:11" ht="94.5">
      <c r="B238" s="104" t="s">
        <v>549</v>
      </c>
      <c r="C238" s="87" t="s">
        <v>550</v>
      </c>
      <c r="D238" s="87"/>
      <c r="E238" s="65">
        <f>E242+E239</f>
        <v>6691608.1</v>
      </c>
      <c r="J238" s="75"/>
      <c r="K238" s="144"/>
    </row>
    <row r="239" spans="2:11" ht="31.5">
      <c r="B239" s="121" t="s">
        <v>827</v>
      </c>
      <c r="C239" s="89" t="s">
        <v>828</v>
      </c>
      <c r="D239" s="87"/>
      <c r="E239" s="65">
        <f aca="true" t="shared" si="15" ref="E239:E240">E240</f>
        <v>4025258.1</v>
      </c>
      <c r="J239" s="75"/>
      <c r="K239" s="144"/>
    </row>
    <row r="240" spans="2:11" ht="31.5">
      <c r="B240" s="122" t="s">
        <v>829</v>
      </c>
      <c r="C240" s="89" t="s">
        <v>830</v>
      </c>
      <c r="D240" s="87"/>
      <c r="E240" s="65">
        <f t="shared" si="15"/>
        <v>4025258.1</v>
      </c>
      <c r="J240" s="75"/>
      <c r="K240" s="144"/>
    </row>
    <row r="241" spans="2:11" ht="15.75">
      <c r="B241" s="121" t="s">
        <v>445</v>
      </c>
      <c r="C241" s="89" t="s">
        <v>830</v>
      </c>
      <c r="D241" s="87" t="s">
        <v>446</v>
      </c>
      <c r="E241" s="65">
        <v>4025258.1</v>
      </c>
      <c r="J241" s="75"/>
      <c r="K241" s="144"/>
    </row>
    <row r="242" spans="2:11" ht="31.5">
      <c r="B242" s="104" t="s">
        <v>551</v>
      </c>
      <c r="C242" s="87" t="s">
        <v>552</v>
      </c>
      <c r="D242" s="87"/>
      <c r="E242" s="65">
        <f>E243+E245+E247</f>
        <v>2666350</v>
      </c>
      <c r="J242" s="75"/>
      <c r="K242" s="144"/>
    </row>
    <row r="243" spans="2:11" ht="47.25">
      <c r="B243" s="88" t="s">
        <v>553</v>
      </c>
      <c r="C243" s="87" t="s">
        <v>554</v>
      </c>
      <c r="D243" s="87"/>
      <c r="E243" s="65">
        <f>E244</f>
        <v>1516445</v>
      </c>
      <c r="J243" s="75"/>
      <c r="K243" s="144"/>
    </row>
    <row r="244" spans="2:11" ht="31.5">
      <c r="B244" s="88" t="s">
        <v>358</v>
      </c>
      <c r="C244" s="87" t="s">
        <v>554</v>
      </c>
      <c r="D244" s="87" t="s">
        <v>359</v>
      </c>
      <c r="E244" s="65">
        <v>1516445</v>
      </c>
      <c r="J244" s="75"/>
      <c r="K244" s="144"/>
    </row>
    <row r="245" spans="2:11" ht="63">
      <c r="B245" s="88" t="s">
        <v>555</v>
      </c>
      <c r="C245" s="87" t="s">
        <v>556</v>
      </c>
      <c r="D245" s="87"/>
      <c r="E245" s="65">
        <f>E246</f>
        <v>649905</v>
      </c>
      <c r="J245" s="75"/>
      <c r="K245" s="144"/>
    </row>
    <row r="246" spans="2:11" ht="31.5">
      <c r="B246" s="88" t="s">
        <v>358</v>
      </c>
      <c r="C246" s="87" t="s">
        <v>556</v>
      </c>
      <c r="D246" s="87" t="s">
        <v>359</v>
      </c>
      <c r="E246" s="65">
        <v>649905</v>
      </c>
      <c r="J246" s="75"/>
      <c r="K246" s="144"/>
    </row>
    <row r="247" spans="2:11" ht="31.5">
      <c r="B247" s="88" t="s">
        <v>557</v>
      </c>
      <c r="C247" s="89" t="s">
        <v>558</v>
      </c>
      <c r="D247" s="87"/>
      <c r="E247" s="65">
        <f>E248</f>
        <v>500000</v>
      </c>
      <c r="J247" s="75"/>
      <c r="K247" s="144"/>
    </row>
    <row r="248" spans="2:11" ht="31.5">
      <c r="B248" s="88" t="s">
        <v>358</v>
      </c>
      <c r="C248" s="89" t="s">
        <v>558</v>
      </c>
      <c r="D248" s="87" t="s">
        <v>359</v>
      </c>
      <c r="E248" s="65">
        <v>500000</v>
      </c>
      <c r="J248" s="75"/>
      <c r="K248" s="144"/>
    </row>
    <row r="249" spans="2:11" ht="78.75">
      <c r="B249" s="88" t="s">
        <v>583</v>
      </c>
      <c r="C249" s="87" t="s">
        <v>584</v>
      </c>
      <c r="D249" s="87"/>
      <c r="E249" s="65">
        <f>E250</f>
        <v>2493458.8600000003</v>
      </c>
      <c r="J249" s="75"/>
      <c r="K249" s="144"/>
    </row>
    <row r="250" spans="2:11" ht="47.25">
      <c r="B250" s="88" t="s">
        <v>788</v>
      </c>
      <c r="C250" s="87" t="s">
        <v>586</v>
      </c>
      <c r="D250" s="87"/>
      <c r="E250" s="65">
        <f>E251+E255+E253</f>
        <v>2493458.8600000003</v>
      </c>
      <c r="J250" s="75"/>
      <c r="K250" s="144"/>
    </row>
    <row r="251" spans="2:11" ht="31.5">
      <c r="B251" s="88" t="s">
        <v>789</v>
      </c>
      <c r="C251" s="87" t="s">
        <v>790</v>
      </c>
      <c r="D251" s="87"/>
      <c r="E251" s="65">
        <f>E252</f>
        <v>1046982</v>
      </c>
      <c r="J251" s="75"/>
      <c r="K251" s="144"/>
    </row>
    <row r="252" spans="2:11" ht="31.5">
      <c r="B252" s="88" t="s">
        <v>358</v>
      </c>
      <c r="C252" s="87" t="s">
        <v>790</v>
      </c>
      <c r="D252" s="87" t="s">
        <v>359</v>
      </c>
      <c r="E252" s="65">
        <v>1046982</v>
      </c>
      <c r="J252" s="75"/>
      <c r="K252" s="144"/>
    </row>
    <row r="253" spans="2:11" ht="15.75">
      <c r="B253" s="88" t="s">
        <v>587</v>
      </c>
      <c r="C253" s="89" t="s">
        <v>588</v>
      </c>
      <c r="D253" s="87"/>
      <c r="E253" s="65">
        <f>E254</f>
        <v>100497</v>
      </c>
      <c r="J253" s="75"/>
      <c r="K253" s="144"/>
    </row>
    <row r="254" spans="2:11" ht="31.5">
      <c r="B254" s="88" t="s">
        <v>358</v>
      </c>
      <c r="C254" s="89" t="s">
        <v>588</v>
      </c>
      <c r="D254" s="87" t="s">
        <v>359</v>
      </c>
      <c r="E254" s="65">
        <v>100497</v>
      </c>
      <c r="J254" s="75"/>
      <c r="K254" s="144"/>
    </row>
    <row r="255" spans="2:11" ht="63">
      <c r="B255" s="88" t="s">
        <v>585</v>
      </c>
      <c r="C255" s="87" t="s">
        <v>598</v>
      </c>
      <c r="D255" s="87"/>
      <c r="E255" s="65">
        <f aca="true" t="shared" si="16" ref="E255:E256">E256</f>
        <v>1345979.86</v>
      </c>
      <c r="J255" s="75"/>
      <c r="K255" s="144"/>
    </row>
    <row r="256" spans="2:11" ht="15.75">
      <c r="B256" s="88" t="s">
        <v>587</v>
      </c>
      <c r="C256" s="87" t="s">
        <v>598</v>
      </c>
      <c r="D256" s="87"/>
      <c r="E256" s="65">
        <f t="shared" si="16"/>
        <v>1345979.86</v>
      </c>
      <c r="J256" s="75"/>
      <c r="K256" s="144"/>
    </row>
    <row r="257" spans="2:11" ht="31.5">
      <c r="B257" s="88" t="s">
        <v>358</v>
      </c>
      <c r="C257" s="87" t="s">
        <v>598</v>
      </c>
      <c r="D257" s="87" t="s">
        <v>359</v>
      </c>
      <c r="E257" s="65">
        <v>1345979.86</v>
      </c>
      <c r="J257" s="75"/>
      <c r="K257" s="144"/>
    </row>
    <row r="258" spans="2:11" ht="63">
      <c r="B258" s="90" t="s">
        <v>715</v>
      </c>
      <c r="C258" s="83" t="s">
        <v>716</v>
      </c>
      <c r="D258" s="83"/>
      <c r="E258" s="67">
        <f>E259+E263+E269</f>
        <v>16694871.8</v>
      </c>
      <c r="J258" s="75"/>
      <c r="K258" s="144"/>
    </row>
    <row r="259" spans="2:11" ht="94.5">
      <c r="B259" s="88" t="s">
        <v>717</v>
      </c>
      <c r="C259" s="87" t="s">
        <v>718</v>
      </c>
      <c r="D259" s="87"/>
      <c r="E259" s="65">
        <f aca="true" t="shared" si="17" ref="E259:E261">E260</f>
        <v>197690</v>
      </c>
      <c r="J259" s="75"/>
      <c r="K259" s="144"/>
    </row>
    <row r="260" spans="2:11" ht="31.5">
      <c r="B260" s="88" t="s">
        <v>719</v>
      </c>
      <c r="C260" s="87" t="s">
        <v>720</v>
      </c>
      <c r="D260" s="87"/>
      <c r="E260" s="65">
        <f t="shared" si="17"/>
        <v>197690</v>
      </c>
      <c r="J260" s="75"/>
      <c r="K260" s="144"/>
    </row>
    <row r="261" spans="2:11" ht="15.75">
      <c r="B261" s="88" t="s">
        <v>721</v>
      </c>
      <c r="C261" s="87" t="s">
        <v>722</v>
      </c>
      <c r="D261" s="83"/>
      <c r="E261" s="65">
        <f t="shared" si="17"/>
        <v>197690</v>
      </c>
      <c r="J261" s="75"/>
      <c r="K261" s="144"/>
    </row>
    <row r="262" spans="2:11" ht="31.5">
      <c r="B262" s="88" t="s">
        <v>358</v>
      </c>
      <c r="C262" s="87" t="s">
        <v>722</v>
      </c>
      <c r="D262" s="87" t="s">
        <v>359</v>
      </c>
      <c r="E262" s="65">
        <v>197690</v>
      </c>
      <c r="J262" s="75"/>
      <c r="K262" s="144"/>
    </row>
    <row r="263" spans="2:11" ht="94.5">
      <c r="B263" s="88" t="s">
        <v>850</v>
      </c>
      <c r="C263" s="87" t="s">
        <v>851</v>
      </c>
      <c r="D263" s="87"/>
      <c r="E263" s="65">
        <f aca="true" t="shared" si="18" ref="E263:E264">E264</f>
        <v>12168396.86</v>
      </c>
      <c r="J263" s="75"/>
      <c r="K263" s="144"/>
    </row>
    <row r="264" spans="2:11" ht="47.25">
      <c r="B264" s="88" t="s">
        <v>852</v>
      </c>
      <c r="C264" s="87" t="s">
        <v>853</v>
      </c>
      <c r="D264" s="87"/>
      <c r="E264" s="65">
        <f t="shared" si="18"/>
        <v>12168396.86</v>
      </c>
      <c r="J264" s="75"/>
      <c r="K264" s="144"/>
    </row>
    <row r="265" spans="2:11" ht="63">
      <c r="B265" s="88" t="s">
        <v>854</v>
      </c>
      <c r="C265" s="87" t="s">
        <v>855</v>
      </c>
      <c r="D265" s="87"/>
      <c r="E265" s="65">
        <f>E267+E266+E268</f>
        <v>12168396.86</v>
      </c>
      <c r="J265" s="75"/>
      <c r="K265" s="144"/>
    </row>
    <row r="266" spans="2:11" ht="63">
      <c r="B266" s="88" t="s">
        <v>349</v>
      </c>
      <c r="C266" s="87" t="s">
        <v>855</v>
      </c>
      <c r="D266" s="87" t="s">
        <v>350</v>
      </c>
      <c r="E266" s="65">
        <v>4887191</v>
      </c>
      <c r="J266" s="75"/>
      <c r="K266" s="144"/>
    </row>
    <row r="267" spans="2:11" ht="31.5">
      <c r="B267" s="88" t="s">
        <v>358</v>
      </c>
      <c r="C267" s="87" t="s">
        <v>855</v>
      </c>
      <c r="D267" s="87" t="s">
        <v>359</v>
      </c>
      <c r="E267" s="123">
        <v>4535025.86</v>
      </c>
      <c r="J267" s="75"/>
      <c r="K267" s="144"/>
    </row>
    <row r="268" spans="2:11" ht="15.75">
      <c r="B268" s="88" t="s">
        <v>360</v>
      </c>
      <c r="C268" s="87" t="s">
        <v>855</v>
      </c>
      <c r="D268" s="87" t="s">
        <v>361</v>
      </c>
      <c r="E268" s="123">
        <v>2746180</v>
      </c>
      <c r="J268" s="75"/>
      <c r="K268" s="144"/>
    </row>
    <row r="269" spans="2:11" ht="78.75">
      <c r="B269" s="88" t="s">
        <v>723</v>
      </c>
      <c r="C269" s="87" t="s">
        <v>724</v>
      </c>
      <c r="D269" s="87"/>
      <c r="E269" s="65">
        <f>E270</f>
        <v>4328784.94</v>
      </c>
      <c r="J269" s="75"/>
      <c r="K269" s="144"/>
    </row>
    <row r="270" spans="2:11" ht="31.5">
      <c r="B270" s="88" t="s">
        <v>725</v>
      </c>
      <c r="C270" s="87" t="s">
        <v>726</v>
      </c>
      <c r="D270" s="87"/>
      <c r="E270" s="65">
        <f>E271+E273+E275</f>
        <v>4328784.94</v>
      </c>
      <c r="J270" s="75"/>
      <c r="K270" s="144"/>
    </row>
    <row r="271" spans="2:11" ht="15.75">
      <c r="B271" s="88" t="s">
        <v>727</v>
      </c>
      <c r="C271" s="87" t="s">
        <v>728</v>
      </c>
      <c r="D271" s="87"/>
      <c r="E271" s="65">
        <f>E272</f>
        <v>717741</v>
      </c>
      <c r="J271" s="75"/>
      <c r="K271" s="144"/>
    </row>
    <row r="272" spans="2:11" ht="15.75">
      <c r="B272" s="53" t="s">
        <v>445</v>
      </c>
      <c r="C272" s="87" t="s">
        <v>728</v>
      </c>
      <c r="D272" s="87" t="s">
        <v>446</v>
      </c>
      <c r="E272" s="65">
        <v>717741</v>
      </c>
      <c r="J272" s="75"/>
      <c r="K272" s="144"/>
    </row>
    <row r="273" spans="2:11" ht="31.5">
      <c r="B273" s="112" t="s">
        <v>731</v>
      </c>
      <c r="C273" s="17" t="s">
        <v>732</v>
      </c>
      <c r="D273" s="87"/>
      <c r="E273" s="65">
        <f>E274</f>
        <v>1403855</v>
      </c>
      <c r="J273" s="75"/>
      <c r="K273" s="144"/>
    </row>
    <row r="274" spans="2:11" ht="15.75">
      <c r="B274" s="53" t="s">
        <v>445</v>
      </c>
      <c r="C274" s="17" t="s">
        <v>732</v>
      </c>
      <c r="D274" s="87" t="s">
        <v>446</v>
      </c>
      <c r="E274" s="65">
        <v>1403855</v>
      </c>
      <c r="J274" s="75"/>
      <c r="K274" s="144"/>
    </row>
    <row r="275" spans="2:11" ht="31.5">
      <c r="B275" s="53" t="s">
        <v>498</v>
      </c>
      <c r="C275" s="87" t="s">
        <v>730</v>
      </c>
      <c r="D275" s="83"/>
      <c r="E275" s="65">
        <f>E276+E277+E278</f>
        <v>2207188.9400000004</v>
      </c>
      <c r="J275" s="75"/>
      <c r="K275" s="144"/>
    </row>
    <row r="276" spans="2:11" ht="63">
      <c r="B276" s="88" t="s">
        <v>349</v>
      </c>
      <c r="C276" s="87" t="s">
        <v>730</v>
      </c>
      <c r="D276" s="87" t="s">
        <v>350</v>
      </c>
      <c r="E276" s="65">
        <v>468947.73</v>
      </c>
      <c r="J276" s="75"/>
      <c r="K276" s="144"/>
    </row>
    <row r="277" spans="2:11" ht="31.5">
      <c r="B277" s="88" t="s">
        <v>358</v>
      </c>
      <c r="C277" s="87" t="s">
        <v>730</v>
      </c>
      <c r="D277" s="87" t="s">
        <v>359</v>
      </c>
      <c r="E277" s="65">
        <v>1735743.47</v>
      </c>
      <c r="J277" s="75"/>
      <c r="K277" s="144"/>
    </row>
    <row r="278" spans="2:11" ht="15.75">
      <c r="B278" s="88" t="s">
        <v>360</v>
      </c>
      <c r="C278" s="87" t="s">
        <v>730</v>
      </c>
      <c r="D278" s="87" t="s">
        <v>361</v>
      </c>
      <c r="E278" s="65">
        <v>2497.74</v>
      </c>
      <c r="J278" s="75"/>
      <c r="K278" s="144"/>
    </row>
    <row r="279" spans="2:11" ht="31.5">
      <c r="B279" s="90" t="s">
        <v>364</v>
      </c>
      <c r="C279" s="83" t="s">
        <v>365</v>
      </c>
      <c r="D279" s="83"/>
      <c r="E279" s="67">
        <f aca="true" t="shared" si="19" ref="E279:E282">E280</f>
        <v>43440</v>
      </c>
      <c r="J279" s="75"/>
      <c r="K279" s="144"/>
    </row>
    <row r="280" spans="2:11" ht="63">
      <c r="B280" s="88" t="s">
        <v>366</v>
      </c>
      <c r="C280" s="87" t="s">
        <v>367</v>
      </c>
      <c r="D280" s="83"/>
      <c r="E280" s="65">
        <f t="shared" si="19"/>
        <v>43440</v>
      </c>
      <c r="J280" s="75"/>
      <c r="K280" s="144"/>
    </row>
    <row r="281" spans="2:11" ht="47.25">
      <c r="B281" s="88" t="s">
        <v>368</v>
      </c>
      <c r="C281" s="87" t="s">
        <v>369</v>
      </c>
      <c r="D281" s="83"/>
      <c r="E281" s="65">
        <f t="shared" si="19"/>
        <v>43440</v>
      </c>
      <c r="J281" s="75"/>
      <c r="K281" s="144"/>
    </row>
    <row r="282" spans="2:11" ht="31.5">
      <c r="B282" s="88" t="s">
        <v>370</v>
      </c>
      <c r="C282" s="87" t="s">
        <v>371</v>
      </c>
      <c r="D282" s="83"/>
      <c r="E282" s="65">
        <f t="shared" si="19"/>
        <v>43440</v>
      </c>
      <c r="J282" s="75"/>
      <c r="K282" s="144"/>
    </row>
    <row r="283" spans="2:11" ht="31.5">
      <c r="B283" s="88" t="s">
        <v>358</v>
      </c>
      <c r="C283" s="87" t="s">
        <v>371</v>
      </c>
      <c r="D283" s="87" t="s">
        <v>359</v>
      </c>
      <c r="E283" s="65">
        <v>43440</v>
      </c>
      <c r="J283" s="75"/>
      <c r="K283" s="144"/>
    </row>
    <row r="284" spans="2:11" ht="31.5">
      <c r="B284" s="90" t="s">
        <v>372</v>
      </c>
      <c r="C284" s="83" t="s">
        <v>373</v>
      </c>
      <c r="D284" s="83"/>
      <c r="E284" s="67">
        <f>E285</f>
        <v>352668</v>
      </c>
      <c r="J284" s="75"/>
      <c r="K284" s="144"/>
    </row>
    <row r="285" spans="2:11" ht="78.75">
      <c r="B285" s="88" t="s">
        <v>374</v>
      </c>
      <c r="C285" s="87" t="s">
        <v>375</v>
      </c>
      <c r="D285" s="87"/>
      <c r="E285" s="65">
        <f>E286+E289</f>
        <v>352668</v>
      </c>
      <c r="J285" s="75"/>
      <c r="K285" s="144"/>
    </row>
    <row r="286" spans="2:11" ht="47.25">
      <c r="B286" s="88" t="s">
        <v>376</v>
      </c>
      <c r="C286" s="87" t="s">
        <v>377</v>
      </c>
      <c r="D286" s="87"/>
      <c r="E286" s="65">
        <f aca="true" t="shared" si="20" ref="E286:E287">E287</f>
        <v>302668</v>
      </c>
      <c r="J286" s="75"/>
      <c r="K286" s="144"/>
    </row>
    <row r="287" spans="2:11" ht="31.5">
      <c r="B287" s="39" t="s">
        <v>378</v>
      </c>
      <c r="C287" s="87" t="s">
        <v>379</v>
      </c>
      <c r="D287" s="87"/>
      <c r="E287" s="65">
        <f t="shared" si="20"/>
        <v>302668</v>
      </c>
      <c r="J287" s="75"/>
      <c r="K287" s="144"/>
    </row>
    <row r="288" spans="2:11" ht="63">
      <c r="B288" s="88" t="s">
        <v>349</v>
      </c>
      <c r="C288" s="87" t="s">
        <v>379</v>
      </c>
      <c r="D288" s="87" t="s">
        <v>350</v>
      </c>
      <c r="E288" s="65">
        <v>302668</v>
      </c>
      <c r="J288" s="75"/>
      <c r="K288" s="144"/>
    </row>
    <row r="289" spans="2:11" ht="15.75">
      <c r="B289" s="88" t="s">
        <v>457</v>
      </c>
      <c r="C289" s="87" t="s">
        <v>458</v>
      </c>
      <c r="D289" s="87"/>
      <c r="E289" s="65">
        <f aca="true" t="shared" si="21" ref="E289:E290">E290</f>
        <v>50000</v>
      </c>
      <c r="J289" s="75"/>
      <c r="K289" s="144"/>
    </row>
    <row r="290" spans="2:11" ht="31.5">
      <c r="B290" s="88" t="s">
        <v>459</v>
      </c>
      <c r="C290" s="87" t="s">
        <v>460</v>
      </c>
      <c r="D290" s="87"/>
      <c r="E290" s="65">
        <f t="shared" si="21"/>
        <v>50000</v>
      </c>
      <c r="J290" s="75"/>
      <c r="K290" s="144"/>
    </row>
    <row r="291" spans="2:11" ht="31.5">
      <c r="B291" s="88" t="s">
        <v>358</v>
      </c>
      <c r="C291" s="87" t="s">
        <v>460</v>
      </c>
      <c r="D291" s="87" t="s">
        <v>359</v>
      </c>
      <c r="E291" s="65">
        <v>50000</v>
      </c>
      <c r="J291" s="75"/>
      <c r="K291" s="144"/>
    </row>
    <row r="292" spans="2:11" ht="63">
      <c r="B292" s="36" t="s">
        <v>461</v>
      </c>
      <c r="C292" s="83" t="s">
        <v>462</v>
      </c>
      <c r="D292" s="83"/>
      <c r="E292" s="67">
        <f>E293+E299</f>
        <v>22879941.5</v>
      </c>
      <c r="J292" s="75"/>
      <c r="K292" s="144"/>
    </row>
    <row r="293" spans="2:11" ht="78.75">
      <c r="B293" s="39" t="s">
        <v>529</v>
      </c>
      <c r="C293" s="87" t="s">
        <v>530</v>
      </c>
      <c r="D293" s="87"/>
      <c r="E293" s="65">
        <f>E294</f>
        <v>22783941.5</v>
      </c>
      <c r="J293" s="75"/>
      <c r="K293" s="144"/>
    </row>
    <row r="294" spans="2:11" ht="31.5">
      <c r="B294" s="39" t="s">
        <v>531</v>
      </c>
      <c r="C294" s="87" t="s">
        <v>532</v>
      </c>
      <c r="D294" s="87"/>
      <c r="E294" s="65">
        <f>E295+E297</f>
        <v>22783941.5</v>
      </c>
      <c r="J294" s="75"/>
      <c r="K294" s="144"/>
    </row>
    <row r="295" spans="2:11" ht="63">
      <c r="B295" s="103" t="s">
        <v>533</v>
      </c>
      <c r="C295" s="89" t="s">
        <v>534</v>
      </c>
      <c r="D295" s="87"/>
      <c r="E295" s="65">
        <f>E296</f>
        <v>3837551.5</v>
      </c>
      <c r="J295" s="75"/>
      <c r="K295" s="144"/>
    </row>
    <row r="296" spans="2:11" ht="31.5">
      <c r="B296" s="88" t="s">
        <v>358</v>
      </c>
      <c r="C296" s="89" t="s">
        <v>534</v>
      </c>
      <c r="D296" s="87" t="s">
        <v>359</v>
      </c>
      <c r="E296" s="65">
        <v>3837551.5</v>
      </c>
      <c r="J296" s="75"/>
      <c r="K296" s="144"/>
    </row>
    <row r="297" spans="2:11" ht="31.5">
      <c r="B297" s="88" t="s">
        <v>535</v>
      </c>
      <c r="C297" s="89" t="s">
        <v>536</v>
      </c>
      <c r="D297" s="87"/>
      <c r="E297" s="65">
        <f>E298</f>
        <v>18946390</v>
      </c>
      <c r="J297" s="144"/>
      <c r="K297" s="144"/>
    </row>
    <row r="298" spans="2:11" ht="31.5">
      <c r="B298" s="88" t="s">
        <v>358</v>
      </c>
      <c r="C298" s="89" t="s">
        <v>536</v>
      </c>
      <c r="D298" s="87" t="s">
        <v>359</v>
      </c>
      <c r="E298" s="65">
        <v>18946390</v>
      </c>
      <c r="J298" s="144"/>
      <c r="K298" s="144"/>
    </row>
    <row r="299" spans="2:11" ht="78.75">
      <c r="B299" s="88" t="s">
        <v>463</v>
      </c>
      <c r="C299" s="87" t="s">
        <v>464</v>
      </c>
      <c r="D299" s="87"/>
      <c r="E299" s="65">
        <f aca="true" t="shared" si="22" ref="E299:E301">E300</f>
        <v>96000</v>
      </c>
      <c r="J299" s="144"/>
      <c r="K299" s="144"/>
    </row>
    <row r="300" spans="2:11" ht="47.25">
      <c r="B300" s="88" t="s">
        <v>465</v>
      </c>
      <c r="C300" s="87" t="s">
        <v>466</v>
      </c>
      <c r="D300" s="87"/>
      <c r="E300" s="65">
        <f t="shared" si="22"/>
        <v>96000</v>
      </c>
      <c r="J300" s="144"/>
      <c r="K300" s="144"/>
    </row>
    <row r="301" spans="2:11" ht="31.5">
      <c r="B301" s="53" t="s">
        <v>467</v>
      </c>
      <c r="C301" s="17" t="s">
        <v>468</v>
      </c>
      <c r="D301" s="87"/>
      <c r="E301" s="65">
        <f t="shared" si="22"/>
        <v>96000</v>
      </c>
      <c r="J301" s="144"/>
      <c r="K301" s="144"/>
    </row>
    <row r="302" spans="2:11" ht="31.5">
      <c r="B302" s="88" t="s">
        <v>358</v>
      </c>
      <c r="C302" s="17" t="s">
        <v>468</v>
      </c>
      <c r="D302" s="87" t="s">
        <v>359</v>
      </c>
      <c r="E302" s="65">
        <v>96000</v>
      </c>
      <c r="J302" s="144"/>
      <c r="K302" s="144"/>
    </row>
    <row r="303" spans="2:11" ht="47.25">
      <c r="B303" s="36" t="s">
        <v>380</v>
      </c>
      <c r="C303" s="83" t="s">
        <v>381</v>
      </c>
      <c r="D303" s="83"/>
      <c r="E303" s="67">
        <f>E304+E308</f>
        <v>1768100</v>
      </c>
      <c r="J303" s="144"/>
      <c r="K303" s="144"/>
    </row>
    <row r="304" spans="2:11" ht="63">
      <c r="B304" s="39" t="s">
        <v>382</v>
      </c>
      <c r="C304" s="87" t="s">
        <v>383</v>
      </c>
      <c r="D304" s="87"/>
      <c r="E304" s="65">
        <f aca="true" t="shared" si="23" ref="E304:E306">E305</f>
        <v>348100</v>
      </c>
      <c r="J304" s="144"/>
      <c r="K304" s="144"/>
    </row>
    <row r="305" spans="2:11" ht="63">
      <c r="B305" s="88" t="s">
        <v>384</v>
      </c>
      <c r="C305" s="87" t="s">
        <v>385</v>
      </c>
      <c r="D305" s="87"/>
      <c r="E305" s="65">
        <f t="shared" si="23"/>
        <v>348100</v>
      </c>
      <c r="J305" s="144"/>
      <c r="K305" s="144"/>
    </row>
    <row r="306" spans="2:11" ht="47.25">
      <c r="B306" s="39" t="s">
        <v>386</v>
      </c>
      <c r="C306" s="87" t="s">
        <v>387</v>
      </c>
      <c r="D306" s="87"/>
      <c r="E306" s="65">
        <f t="shared" si="23"/>
        <v>348100</v>
      </c>
      <c r="J306" s="144"/>
      <c r="K306" s="144"/>
    </row>
    <row r="307" spans="2:11" ht="63">
      <c r="B307" s="88" t="s">
        <v>349</v>
      </c>
      <c r="C307" s="87" t="s">
        <v>387</v>
      </c>
      <c r="D307" s="87" t="s">
        <v>350</v>
      </c>
      <c r="E307" s="65">
        <v>348100</v>
      </c>
      <c r="J307" s="144"/>
      <c r="K307" s="144"/>
    </row>
    <row r="308" spans="2:11" ht="63">
      <c r="B308" s="88" t="s">
        <v>470</v>
      </c>
      <c r="C308" s="17" t="s">
        <v>471</v>
      </c>
      <c r="D308" s="87"/>
      <c r="E308" s="65">
        <f>E309+E312+E315</f>
        <v>1420000</v>
      </c>
      <c r="J308" s="144"/>
      <c r="K308" s="144"/>
    </row>
    <row r="309" spans="2:11" ht="15.75">
      <c r="B309" s="88" t="s">
        <v>472</v>
      </c>
      <c r="C309" s="17" t="s">
        <v>473</v>
      </c>
      <c r="D309" s="87"/>
      <c r="E309" s="65">
        <f aca="true" t="shared" si="24" ref="E309:E310">E310</f>
        <v>1020000</v>
      </c>
      <c r="J309" s="144"/>
      <c r="K309" s="144"/>
    </row>
    <row r="310" spans="2:11" ht="31.5">
      <c r="B310" s="88" t="s">
        <v>474</v>
      </c>
      <c r="C310" s="17" t="s">
        <v>475</v>
      </c>
      <c r="D310" s="87"/>
      <c r="E310" s="65">
        <f t="shared" si="24"/>
        <v>1020000</v>
      </c>
      <c r="J310" s="144"/>
      <c r="K310" s="144"/>
    </row>
    <row r="311" spans="2:11" ht="31.5">
      <c r="B311" s="88" t="s">
        <v>358</v>
      </c>
      <c r="C311" s="17" t="s">
        <v>475</v>
      </c>
      <c r="D311" s="87" t="s">
        <v>359</v>
      </c>
      <c r="E311" s="65">
        <v>1020000</v>
      </c>
      <c r="J311" s="144"/>
      <c r="K311" s="144"/>
    </row>
    <row r="312" spans="2:11" ht="31.5">
      <c r="B312" s="88" t="s">
        <v>686</v>
      </c>
      <c r="C312" s="17" t="s">
        <v>687</v>
      </c>
      <c r="D312" s="87"/>
      <c r="E312" s="65">
        <f aca="true" t="shared" si="25" ref="E312:E313">E313</f>
        <v>268000</v>
      </c>
      <c r="J312" s="144"/>
      <c r="K312" s="144"/>
    </row>
    <row r="313" spans="2:11" ht="31.5">
      <c r="B313" s="88" t="s">
        <v>474</v>
      </c>
      <c r="C313" s="17" t="s">
        <v>688</v>
      </c>
      <c r="D313" s="87"/>
      <c r="E313" s="65">
        <f t="shared" si="25"/>
        <v>268000</v>
      </c>
      <c r="J313" s="144"/>
      <c r="K313" s="144"/>
    </row>
    <row r="314" spans="2:11" ht="31.5">
      <c r="B314" s="88" t="s">
        <v>358</v>
      </c>
      <c r="C314" s="17" t="s">
        <v>688</v>
      </c>
      <c r="D314" s="87" t="s">
        <v>359</v>
      </c>
      <c r="E314" s="65">
        <v>268000</v>
      </c>
      <c r="J314" s="144"/>
      <c r="K314" s="144"/>
    </row>
    <row r="315" spans="2:11" ht="31.5">
      <c r="B315" s="88" t="s">
        <v>476</v>
      </c>
      <c r="C315" s="17" t="s">
        <v>477</v>
      </c>
      <c r="D315" s="87"/>
      <c r="E315" s="65">
        <f aca="true" t="shared" si="26" ref="E315:E316">E316</f>
        <v>132000</v>
      </c>
      <c r="J315" s="144"/>
      <c r="K315" s="144"/>
    </row>
    <row r="316" spans="2:11" ht="31.5">
      <c r="B316" s="88" t="s">
        <v>474</v>
      </c>
      <c r="C316" s="17" t="s">
        <v>478</v>
      </c>
      <c r="D316" s="87"/>
      <c r="E316" s="65">
        <f t="shared" si="26"/>
        <v>132000</v>
      </c>
      <c r="J316" s="144"/>
      <c r="K316" s="144"/>
    </row>
    <row r="317" spans="2:11" ht="31.5">
      <c r="B317" s="88" t="s">
        <v>358</v>
      </c>
      <c r="C317" s="17" t="s">
        <v>478</v>
      </c>
      <c r="D317" s="87" t="s">
        <v>359</v>
      </c>
      <c r="E317" s="65">
        <v>132000</v>
      </c>
      <c r="J317" s="144"/>
      <c r="K317" s="144"/>
    </row>
    <row r="318" spans="2:11" ht="63">
      <c r="B318" s="52" t="s">
        <v>516</v>
      </c>
      <c r="C318" s="83" t="s">
        <v>518</v>
      </c>
      <c r="D318" s="83"/>
      <c r="E318" s="67">
        <f aca="true" t="shared" si="27" ref="E318:E320">E319</f>
        <v>3712558</v>
      </c>
      <c r="J318" s="144"/>
      <c r="K318" s="144"/>
    </row>
    <row r="319" spans="2:11" ht="110.25">
      <c r="B319" s="53" t="s">
        <v>519</v>
      </c>
      <c r="C319" s="87" t="s">
        <v>520</v>
      </c>
      <c r="D319" s="87"/>
      <c r="E319" s="65">
        <f t="shared" si="27"/>
        <v>3712558</v>
      </c>
      <c r="J319" s="144"/>
      <c r="K319" s="144"/>
    </row>
    <row r="320" spans="2:11" ht="47.25">
      <c r="B320" s="53" t="s">
        <v>521</v>
      </c>
      <c r="C320" s="87" t="s">
        <v>522</v>
      </c>
      <c r="D320" s="87"/>
      <c r="E320" s="65">
        <f t="shared" si="27"/>
        <v>3712558</v>
      </c>
      <c r="J320" s="144"/>
      <c r="K320" s="144"/>
    </row>
    <row r="321" spans="2:11" ht="47.25">
      <c r="B321" s="53" t="s">
        <v>523</v>
      </c>
      <c r="C321" s="87" t="s">
        <v>524</v>
      </c>
      <c r="D321" s="87"/>
      <c r="E321" s="65">
        <f>E322+E323</f>
        <v>3712558</v>
      </c>
      <c r="J321" s="144"/>
      <c r="K321" s="144"/>
    </row>
    <row r="322" spans="2:11" ht="31.5">
      <c r="B322" s="88" t="s">
        <v>358</v>
      </c>
      <c r="C322" s="87" t="s">
        <v>524</v>
      </c>
      <c r="D322" s="87" t="s">
        <v>359</v>
      </c>
      <c r="E322" s="65">
        <v>3554000</v>
      </c>
      <c r="J322" s="144"/>
      <c r="K322" s="144"/>
    </row>
    <row r="323" spans="2:11" ht="15.75">
      <c r="B323" s="88"/>
      <c r="C323" s="87" t="s">
        <v>524</v>
      </c>
      <c r="D323" s="87" t="s">
        <v>446</v>
      </c>
      <c r="E323" s="65">
        <v>158558</v>
      </c>
      <c r="J323" s="144"/>
      <c r="K323" s="144"/>
    </row>
    <row r="324" spans="2:11" ht="47.25">
      <c r="B324" s="90" t="s">
        <v>414</v>
      </c>
      <c r="C324" s="83" t="s">
        <v>415</v>
      </c>
      <c r="D324" s="87"/>
      <c r="E324" s="67">
        <f>E325+E329</f>
        <v>13546256.39</v>
      </c>
      <c r="J324" s="144"/>
      <c r="K324" s="144"/>
    </row>
    <row r="325" spans="2:11" ht="63">
      <c r="B325" s="88" t="s">
        <v>861</v>
      </c>
      <c r="C325" s="87" t="s">
        <v>862</v>
      </c>
      <c r="D325" s="87"/>
      <c r="E325" s="65">
        <f aca="true" t="shared" si="28" ref="E325:E327">E326</f>
        <v>9284113</v>
      </c>
      <c r="J325" s="144"/>
      <c r="K325" s="144"/>
    </row>
    <row r="326" spans="2:11" ht="31.5">
      <c r="B326" s="88" t="s">
        <v>863</v>
      </c>
      <c r="C326" s="87" t="s">
        <v>864</v>
      </c>
      <c r="D326" s="87"/>
      <c r="E326" s="65">
        <f t="shared" si="28"/>
        <v>9284113</v>
      </c>
      <c r="J326" s="144"/>
      <c r="K326" s="144"/>
    </row>
    <row r="327" spans="2:11" ht="31.5">
      <c r="B327" s="88" t="s">
        <v>865</v>
      </c>
      <c r="C327" s="87" t="s">
        <v>866</v>
      </c>
      <c r="D327" s="87"/>
      <c r="E327" s="65">
        <f t="shared" si="28"/>
        <v>9284113</v>
      </c>
      <c r="J327" s="144"/>
      <c r="K327" s="144"/>
    </row>
    <row r="328" spans="2:11" ht="15.75">
      <c r="B328" s="88" t="s">
        <v>867</v>
      </c>
      <c r="C328" s="87" t="s">
        <v>866</v>
      </c>
      <c r="D328" s="87" t="s">
        <v>509</v>
      </c>
      <c r="E328" s="65">
        <v>9284113</v>
      </c>
      <c r="J328" s="144"/>
      <c r="K328" s="144"/>
    </row>
    <row r="329" spans="2:11" ht="63">
      <c r="B329" s="88" t="s">
        <v>416</v>
      </c>
      <c r="C329" s="87" t="s">
        <v>417</v>
      </c>
      <c r="D329" s="87"/>
      <c r="E329" s="65">
        <f aca="true" t="shared" si="29" ref="E329:E330">E330</f>
        <v>4262143.39</v>
      </c>
      <c r="J329" s="144"/>
      <c r="K329" s="144"/>
    </row>
    <row r="330" spans="2:11" ht="31.5">
      <c r="B330" s="88" t="s">
        <v>418</v>
      </c>
      <c r="C330" s="87" t="s">
        <v>419</v>
      </c>
      <c r="D330" s="87"/>
      <c r="E330" s="65">
        <f t="shared" si="29"/>
        <v>4262143.39</v>
      </c>
      <c r="J330" s="144"/>
      <c r="K330" s="144"/>
    </row>
    <row r="331" spans="2:11" ht="31.5">
      <c r="B331" s="39" t="s">
        <v>347</v>
      </c>
      <c r="C331" s="87" t="s">
        <v>420</v>
      </c>
      <c r="D331" s="87"/>
      <c r="E331" s="65">
        <f>E332+E333</f>
        <v>4262143.39</v>
      </c>
      <c r="J331" s="144"/>
      <c r="K331" s="144"/>
    </row>
    <row r="332" spans="2:11" ht="63">
      <c r="B332" s="45" t="s">
        <v>349</v>
      </c>
      <c r="C332" s="87" t="s">
        <v>420</v>
      </c>
      <c r="D332" s="87" t="s">
        <v>350</v>
      </c>
      <c r="E332" s="65">
        <v>4259141</v>
      </c>
      <c r="J332" s="144"/>
      <c r="K332" s="144"/>
    </row>
    <row r="333" spans="2:11" ht="15.75">
      <c r="B333" s="88" t="s">
        <v>360</v>
      </c>
      <c r="C333" s="87" t="s">
        <v>420</v>
      </c>
      <c r="D333" s="87" t="s">
        <v>361</v>
      </c>
      <c r="E333" s="92">
        <v>3002.39</v>
      </c>
      <c r="J333" s="144"/>
      <c r="K333" s="144"/>
    </row>
    <row r="334" spans="2:11" ht="47.25">
      <c r="B334" s="90" t="s">
        <v>480</v>
      </c>
      <c r="C334" s="29" t="s">
        <v>481</v>
      </c>
      <c r="D334" s="83"/>
      <c r="E334" s="67">
        <f aca="true" t="shared" si="30" ref="E334:E336">E335</f>
        <v>2723916.25</v>
      </c>
      <c r="J334" s="144"/>
      <c r="K334" s="144"/>
    </row>
    <row r="335" spans="2:11" ht="78.75">
      <c r="B335" s="88" t="s">
        <v>482</v>
      </c>
      <c r="C335" s="17" t="s">
        <v>483</v>
      </c>
      <c r="D335" s="87"/>
      <c r="E335" s="65">
        <f t="shared" si="30"/>
        <v>2723916.25</v>
      </c>
      <c r="J335" s="144"/>
      <c r="K335" s="144"/>
    </row>
    <row r="336" spans="2:11" ht="47.25">
      <c r="B336" s="88" t="s">
        <v>484</v>
      </c>
      <c r="C336" s="17" t="s">
        <v>485</v>
      </c>
      <c r="D336" s="87"/>
      <c r="E336" s="65">
        <f t="shared" si="30"/>
        <v>2723916.25</v>
      </c>
      <c r="J336" s="144"/>
      <c r="K336" s="144"/>
    </row>
    <row r="337" spans="2:11" ht="47.25">
      <c r="B337" s="88" t="s">
        <v>486</v>
      </c>
      <c r="C337" s="17" t="s">
        <v>487</v>
      </c>
      <c r="D337" s="87"/>
      <c r="E337" s="65">
        <f>E338+E339</f>
        <v>2723916.25</v>
      </c>
      <c r="J337" s="144"/>
      <c r="K337" s="144"/>
    </row>
    <row r="338" spans="2:11" ht="31.5">
      <c r="B338" s="88" t="s">
        <v>358</v>
      </c>
      <c r="C338" s="17" t="s">
        <v>487</v>
      </c>
      <c r="D338" s="87" t="s">
        <v>359</v>
      </c>
      <c r="E338" s="65">
        <v>50000</v>
      </c>
      <c r="J338" s="144"/>
      <c r="K338" s="144"/>
    </row>
    <row r="339" spans="2:11" ht="15.75">
      <c r="B339" s="88" t="s">
        <v>360</v>
      </c>
      <c r="C339" s="17" t="s">
        <v>487</v>
      </c>
      <c r="D339" s="87" t="s">
        <v>361</v>
      </c>
      <c r="E339" s="65">
        <v>2673916.25</v>
      </c>
      <c r="J339" s="144"/>
      <c r="K339" s="144"/>
    </row>
    <row r="340" spans="2:11" ht="47.25">
      <c r="B340" s="90" t="s">
        <v>589</v>
      </c>
      <c r="C340" s="83" t="s">
        <v>590</v>
      </c>
      <c r="D340" s="83"/>
      <c r="E340" s="67">
        <f aca="true" t="shared" si="31" ref="E340:E341">E341</f>
        <v>50056586.8</v>
      </c>
      <c r="J340" s="144"/>
      <c r="K340" s="144"/>
    </row>
    <row r="341" spans="2:11" ht="63">
      <c r="B341" s="88" t="s">
        <v>591</v>
      </c>
      <c r="C341" s="87" t="s">
        <v>592</v>
      </c>
      <c r="D341" s="87"/>
      <c r="E341" s="65">
        <f t="shared" si="31"/>
        <v>50056586.8</v>
      </c>
      <c r="J341" s="144"/>
      <c r="K341" s="144"/>
    </row>
    <row r="342" spans="2:11" ht="31.5">
      <c r="B342" s="88" t="s">
        <v>593</v>
      </c>
      <c r="C342" s="87" t="s">
        <v>594</v>
      </c>
      <c r="D342" s="87"/>
      <c r="E342" s="65">
        <f>E348+E343+E351+E346</f>
        <v>50056586.8</v>
      </c>
      <c r="J342" s="144"/>
      <c r="K342" s="144"/>
    </row>
    <row r="343" spans="2:11" ht="15.75">
      <c r="B343" s="88" t="s">
        <v>879</v>
      </c>
      <c r="C343" s="87" t="s">
        <v>596</v>
      </c>
      <c r="D343" s="87"/>
      <c r="E343" s="65">
        <f>E345+E344</f>
        <v>780974.8</v>
      </c>
      <c r="J343" s="144"/>
      <c r="K343" s="144"/>
    </row>
    <row r="344" spans="2:11" ht="31.5">
      <c r="B344" s="88" t="s">
        <v>358</v>
      </c>
      <c r="C344" s="87" t="s">
        <v>596</v>
      </c>
      <c r="D344" s="87" t="s">
        <v>359</v>
      </c>
      <c r="E344" s="65">
        <v>761689.8</v>
      </c>
      <c r="J344" s="144"/>
      <c r="K344" s="144"/>
    </row>
    <row r="345" spans="2:11" ht="31.5">
      <c r="B345" s="88" t="s">
        <v>562</v>
      </c>
      <c r="C345" s="87" t="s">
        <v>596</v>
      </c>
      <c r="D345" s="87" t="s">
        <v>563</v>
      </c>
      <c r="E345" s="65">
        <v>19285</v>
      </c>
      <c r="J345" s="144"/>
      <c r="K345" s="144"/>
    </row>
    <row r="346" spans="2:11" ht="31.5">
      <c r="B346" s="88" t="s">
        <v>595</v>
      </c>
      <c r="C346" s="87" t="s">
        <v>747</v>
      </c>
      <c r="D346" s="87"/>
      <c r="E346" s="65">
        <f>E347</f>
        <v>988630</v>
      </c>
      <c r="J346" s="144"/>
      <c r="K346" s="144"/>
    </row>
    <row r="347" spans="2:11" ht="31.5">
      <c r="B347" s="53" t="s">
        <v>447</v>
      </c>
      <c r="C347" s="87" t="s">
        <v>747</v>
      </c>
      <c r="D347" s="87" t="s">
        <v>448</v>
      </c>
      <c r="E347" s="65">
        <v>988630</v>
      </c>
      <c r="J347" s="144"/>
      <c r="K347" s="144"/>
    </row>
    <row r="348" spans="2:11" ht="47.25">
      <c r="B348" s="39" t="s">
        <v>743</v>
      </c>
      <c r="C348" s="87" t="s">
        <v>744</v>
      </c>
      <c r="D348" s="87"/>
      <c r="E348" s="65">
        <f>E349+E350</f>
        <v>43452174</v>
      </c>
      <c r="J348" s="144"/>
      <c r="K348" s="144"/>
    </row>
    <row r="349" spans="2:11" ht="31.5">
      <c r="B349" s="88" t="s">
        <v>562</v>
      </c>
      <c r="C349" s="87" t="s">
        <v>744</v>
      </c>
      <c r="D349" s="87" t="s">
        <v>563</v>
      </c>
      <c r="E349" s="65">
        <v>22060446.46</v>
      </c>
      <c r="J349" s="144"/>
      <c r="K349" s="144"/>
    </row>
    <row r="350" spans="2:11" ht="31.5">
      <c r="B350" s="53" t="s">
        <v>447</v>
      </c>
      <c r="C350" s="87" t="s">
        <v>744</v>
      </c>
      <c r="D350" s="87" t="s">
        <v>448</v>
      </c>
      <c r="E350" s="65">
        <v>21391727.54</v>
      </c>
      <c r="J350" s="144"/>
      <c r="K350" s="144"/>
    </row>
    <row r="351" spans="2:11" ht="31.5">
      <c r="B351" s="88" t="s">
        <v>745</v>
      </c>
      <c r="C351" s="87" t="s">
        <v>746</v>
      </c>
      <c r="D351" s="87"/>
      <c r="E351" s="65">
        <f>E352+E353</f>
        <v>4834808</v>
      </c>
      <c r="J351" s="144"/>
      <c r="K351" s="144"/>
    </row>
    <row r="352" spans="2:11" ht="31.5">
      <c r="B352" s="88" t="s">
        <v>562</v>
      </c>
      <c r="C352" s="87" t="s">
        <v>746</v>
      </c>
      <c r="D352" s="87" t="s">
        <v>563</v>
      </c>
      <c r="E352" s="65">
        <v>2235874.33</v>
      </c>
      <c r="J352" s="144"/>
      <c r="K352" s="144"/>
    </row>
    <row r="353" spans="2:11" ht="31.5">
      <c r="B353" s="53" t="s">
        <v>447</v>
      </c>
      <c r="C353" s="87" t="s">
        <v>746</v>
      </c>
      <c r="D353" s="87" t="s">
        <v>448</v>
      </c>
      <c r="E353" s="65">
        <v>2598933.67</v>
      </c>
      <c r="J353" s="144"/>
      <c r="K353" s="144"/>
    </row>
    <row r="354" spans="2:11" ht="31.5">
      <c r="B354" s="90" t="s">
        <v>388</v>
      </c>
      <c r="C354" s="83" t="s">
        <v>389</v>
      </c>
      <c r="D354" s="83"/>
      <c r="E354" s="67">
        <f>E355+E359</f>
        <v>443100</v>
      </c>
      <c r="J354" s="144"/>
      <c r="K354" s="144"/>
    </row>
    <row r="355" spans="2:11" ht="63">
      <c r="B355" s="88" t="s">
        <v>689</v>
      </c>
      <c r="C355" s="87" t="s">
        <v>690</v>
      </c>
      <c r="D355" s="87"/>
      <c r="E355" s="65">
        <f aca="true" t="shared" si="32" ref="E355:E357">E356</f>
        <v>95000</v>
      </c>
      <c r="J355" s="144"/>
      <c r="K355" s="144"/>
    </row>
    <row r="356" spans="2:11" ht="47.25">
      <c r="B356" s="88" t="s">
        <v>691</v>
      </c>
      <c r="C356" s="87" t="s">
        <v>692</v>
      </c>
      <c r="D356" s="87"/>
      <c r="E356" s="65">
        <f t="shared" si="32"/>
        <v>95000</v>
      </c>
      <c r="J356" s="144"/>
      <c r="K356" s="144"/>
    </row>
    <row r="357" spans="2:11" ht="31.5">
      <c r="B357" s="88" t="s">
        <v>693</v>
      </c>
      <c r="C357" s="87" t="s">
        <v>694</v>
      </c>
      <c r="D357" s="87"/>
      <c r="E357" s="65">
        <f t="shared" si="32"/>
        <v>95000</v>
      </c>
      <c r="J357" s="144"/>
      <c r="K357" s="144"/>
    </row>
    <row r="358" spans="2:11" ht="31.5">
      <c r="B358" s="88" t="s">
        <v>358</v>
      </c>
      <c r="C358" s="87" t="s">
        <v>694</v>
      </c>
      <c r="D358" s="87" t="s">
        <v>359</v>
      </c>
      <c r="E358" s="65">
        <v>95000</v>
      </c>
      <c r="J358" s="144"/>
      <c r="K358" s="144"/>
    </row>
    <row r="359" spans="2:11" ht="47.25">
      <c r="B359" s="88" t="s">
        <v>390</v>
      </c>
      <c r="C359" s="87" t="s">
        <v>391</v>
      </c>
      <c r="D359" s="87"/>
      <c r="E359" s="65">
        <f aca="true" t="shared" si="33" ref="E359:E361">E360</f>
        <v>348100</v>
      </c>
      <c r="J359" s="144"/>
      <c r="K359" s="144"/>
    </row>
    <row r="360" spans="2:11" ht="47.25">
      <c r="B360" s="88" t="s">
        <v>392</v>
      </c>
      <c r="C360" s="87" t="s">
        <v>393</v>
      </c>
      <c r="D360" s="87"/>
      <c r="E360" s="65">
        <f t="shared" si="33"/>
        <v>348100</v>
      </c>
      <c r="J360" s="144"/>
      <c r="K360" s="144"/>
    </row>
    <row r="361" spans="2:11" ht="31.5">
      <c r="B361" s="39" t="s">
        <v>394</v>
      </c>
      <c r="C361" s="87" t="s">
        <v>395</v>
      </c>
      <c r="D361" s="87"/>
      <c r="E361" s="65">
        <f t="shared" si="33"/>
        <v>348100</v>
      </c>
      <c r="J361" s="144"/>
      <c r="K361" s="144"/>
    </row>
    <row r="362" spans="2:11" ht="63">
      <c r="B362" s="88" t="s">
        <v>396</v>
      </c>
      <c r="C362" s="87" t="s">
        <v>395</v>
      </c>
      <c r="D362" s="87" t="s">
        <v>350</v>
      </c>
      <c r="E362" s="65">
        <v>348100</v>
      </c>
      <c r="J362" s="144"/>
      <c r="K362" s="144"/>
    </row>
    <row r="363" spans="2:11" ht="63">
      <c r="B363" s="52" t="s">
        <v>488</v>
      </c>
      <c r="C363" s="83" t="s">
        <v>489</v>
      </c>
      <c r="D363" s="87"/>
      <c r="E363" s="67">
        <f aca="true" t="shared" si="34" ref="E363:E364">E364</f>
        <v>57267911.01</v>
      </c>
      <c r="J363" s="144"/>
      <c r="K363" s="144"/>
    </row>
    <row r="364" spans="2:11" ht="126">
      <c r="B364" s="53" t="s">
        <v>490</v>
      </c>
      <c r="C364" s="87" t="s">
        <v>491</v>
      </c>
      <c r="D364" s="87"/>
      <c r="E364" s="65">
        <f t="shared" si="34"/>
        <v>57267911.01</v>
      </c>
      <c r="J364" s="144"/>
      <c r="K364" s="144"/>
    </row>
    <row r="365" spans="2:11" ht="31.5">
      <c r="B365" s="53" t="s">
        <v>492</v>
      </c>
      <c r="C365" s="87" t="s">
        <v>493</v>
      </c>
      <c r="D365" s="87"/>
      <c r="E365" s="65">
        <f>E370+E368+E366</f>
        <v>57267911.01</v>
      </c>
      <c r="J365" s="144"/>
      <c r="K365" s="144"/>
    </row>
    <row r="366" spans="2:11" ht="47.25">
      <c r="B366" s="39" t="s">
        <v>494</v>
      </c>
      <c r="C366" s="87" t="s">
        <v>495</v>
      </c>
      <c r="D366" s="87"/>
      <c r="E366" s="65">
        <f>E367</f>
        <v>92783</v>
      </c>
      <c r="J366" s="144"/>
      <c r="K366" s="144"/>
    </row>
    <row r="367" spans="2:11" ht="63">
      <c r="B367" s="88" t="s">
        <v>349</v>
      </c>
      <c r="C367" s="87" t="s">
        <v>495</v>
      </c>
      <c r="D367" s="87" t="s">
        <v>350</v>
      </c>
      <c r="E367" s="65">
        <v>92783</v>
      </c>
      <c r="J367" s="144"/>
      <c r="K367" s="144"/>
    </row>
    <row r="368" spans="2:11" ht="31.5">
      <c r="B368" s="88" t="s">
        <v>496</v>
      </c>
      <c r="C368" s="89" t="s">
        <v>497</v>
      </c>
      <c r="D368" s="87"/>
      <c r="E368" s="65">
        <f>E369</f>
        <v>286300</v>
      </c>
      <c r="J368" s="144"/>
      <c r="K368" s="144"/>
    </row>
    <row r="369" spans="2:11" ht="63">
      <c r="B369" s="88" t="s">
        <v>349</v>
      </c>
      <c r="C369" s="89" t="s">
        <v>497</v>
      </c>
      <c r="D369" s="87" t="s">
        <v>350</v>
      </c>
      <c r="E369" s="65">
        <v>286300</v>
      </c>
      <c r="J369" s="144"/>
      <c r="K369" s="144"/>
    </row>
    <row r="370" spans="2:11" ht="31.5">
      <c r="B370" s="53" t="s">
        <v>498</v>
      </c>
      <c r="C370" s="87" t="s">
        <v>499</v>
      </c>
      <c r="D370" s="87"/>
      <c r="E370" s="65">
        <f>E371+E372+E373</f>
        <v>56888828.01</v>
      </c>
      <c r="J370" s="144"/>
      <c r="K370" s="144"/>
    </row>
    <row r="371" spans="2:11" ht="63">
      <c r="B371" s="88" t="s">
        <v>396</v>
      </c>
      <c r="C371" s="87" t="s">
        <v>499</v>
      </c>
      <c r="D371" s="87" t="s">
        <v>500</v>
      </c>
      <c r="E371" s="65">
        <v>28630963.4</v>
      </c>
      <c r="J371" s="144"/>
      <c r="K371" s="144"/>
    </row>
    <row r="372" spans="2:11" ht="31.5">
      <c r="B372" s="88" t="s">
        <v>358</v>
      </c>
      <c r="C372" s="87" t="s">
        <v>499</v>
      </c>
      <c r="D372" s="87" t="s">
        <v>359</v>
      </c>
      <c r="E372" s="65">
        <v>26135499.61</v>
      </c>
      <c r="J372" s="144"/>
      <c r="K372" s="144"/>
    </row>
    <row r="373" spans="2:11" ht="15.75">
      <c r="B373" s="88" t="s">
        <v>360</v>
      </c>
      <c r="C373" s="87" t="s">
        <v>499</v>
      </c>
      <c r="D373" s="87" t="s">
        <v>361</v>
      </c>
      <c r="E373" s="65">
        <v>2122365</v>
      </c>
      <c r="J373" s="144"/>
      <c r="K373" s="144"/>
    </row>
    <row r="374" spans="1:11" ht="31.5">
      <c r="A374" s="23"/>
      <c r="B374" s="36" t="s">
        <v>343</v>
      </c>
      <c r="C374" s="29" t="s">
        <v>344</v>
      </c>
      <c r="D374" s="83"/>
      <c r="E374" s="67">
        <f aca="true" t="shared" si="35" ref="E374:E376">E375</f>
        <v>2101688</v>
      </c>
      <c r="J374" s="144"/>
      <c r="K374" s="144"/>
    </row>
    <row r="375" spans="1:11" ht="15.75">
      <c r="A375" s="23"/>
      <c r="B375" s="39" t="s">
        <v>345</v>
      </c>
      <c r="C375" s="17" t="s">
        <v>346</v>
      </c>
      <c r="D375" s="87"/>
      <c r="E375" s="65">
        <f t="shared" si="35"/>
        <v>2101688</v>
      </c>
      <c r="J375" s="144"/>
      <c r="K375" s="144"/>
    </row>
    <row r="376" spans="1:11" ht="31.5">
      <c r="A376" s="23"/>
      <c r="B376" s="39" t="s">
        <v>347</v>
      </c>
      <c r="C376" s="17" t="s">
        <v>348</v>
      </c>
      <c r="D376" s="87"/>
      <c r="E376" s="65">
        <f t="shared" si="35"/>
        <v>2101688</v>
      </c>
      <c r="J376" s="144"/>
      <c r="K376" s="144"/>
    </row>
    <row r="377" spans="1:11" ht="63">
      <c r="A377" s="23"/>
      <c r="B377" s="88" t="s">
        <v>349</v>
      </c>
      <c r="C377" s="17" t="s">
        <v>348</v>
      </c>
      <c r="D377" s="87" t="s">
        <v>350</v>
      </c>
      <c r="E377" s="65">
        <v>2101688</v>
      </c>
      <c r="J377" s="144"/>
      <c r="K377" s="144"/>
    </row>
    <row r="378" spans="1:11" ht="15.75">
      <c r="A378" s="23"/>
      <c r="B378" s="36" t="s">
        <v>397</v>
      </c>
      <c r="C378" s="83" t="s">
        <v>398</v>
      </c>
      <c r="D378" s="83"/>
      <c r="E378" s="67">
        <f>E379</f>
        <v>21499166.69</v>
      </c>
      <c r="J378" s="144"/>
      <c r="K378" s="144"/>
    </row>
    <row r="379" spans="1:11" ht="31.5">
      <c r="A379" s="23"/>
      <c r="B379" s="39" t="s">
        <v>399</v>
      </c>
      <c r="C379" s="87" t="s">
        <v>400</v>
      </c>
      <c r="D379" s="87"/>
      <c r="E379" s="65">
        <f>E382+E380</f>
        <v>21499166.69</v>
      </c>
      <c r="J379" s="144"/>
      <c r="K379" s="144"/>
    </row>
    <row r="380" spans="1:11" ht="31.5">
      <c r="A380" s="23"/>
      <c r="B380" s="39" t="s">
        <v>402</v>
      </c>
      <c r="C380" s="87" t="s">
        <v>403</v>
      </c>
      <c r="D380" s="87"/>
      <c r="E380" s="65">
        <f>E381</f>
        <v>250592</v>
      </c>
      <c r="J380" s="144"/>
      <c r="K380" s="144"/>
    </row>
    <row r="381" spans="1:11" ht="63">
      <c r="A381" s="23"/>
      <c r="B381" s="88" t="s">
        <v>349</v>
      </c>
      <c r="C381" s="87" t="s">
        <v>403</v>
      </c>
      <c r="D381" s="87" t="s">
        <v>350</v>
      </c>
      <c r="E381" s="65">
        <v>250592</v>
      </c>
      <c r="J381" s="144"/>
      <c r="K381" s="144"/>
    </row>
    <row r="382" spans="1:11" ht="31.5">
      <c r="A382" s="23"/>
      <c r="B382" s="39" t="s">
        <v>347</v>
      </c>
      <c r="C382" s="87" t="s">
        <v>401</v>
      </c>
      <c r="D382" s="87"/>
      <c r="E382" s="65">
        <f>E383+E384+E385</f>
        <v>21248574.69</v>
      </c>
      <c r="J382" s="144"/>
      <c r="K382" s="144"/>
    </row>
    <row r="383" spans="1:11" ht="63">
      <c r="A383" s="23"/>
      <c r="B383" s="88" t="s">
        <v>349</v>
      </c>
      <c r="C383" s="17" t="s">
        <v>401</v>
      </c>
      <c r="D383" s="87" t="s">
        <v>350</v>
      </c>
      <c r="E383" s="65">
        <v>21194196</v>
      </c>
      <c r="G383" s="140">
        <v>1624849</v>
      </c>
      <c r="J383" s="144"/>
      <c r="K383" s="144"/>
    </row>
    <row r="384" spans="1:11" ht="31.5">
      <c r="A384" s="23"/>
      <c r="B384" s="53" t="s">
        <v>358</v>
      </c>
      <c r="C384" s="17" t="s">
        <v>401</v>
      </c>
      <c r="D384" s="87" t="s">
        <v>359</v>
      </c>
      <c r="E384" s="65">
        <v>31692</v>
      </c>
      <c r="J384" s="144"/>
      <c r="K384" s="144"/>
    </row>
    <row r="385" spans="1:11" ht="15.75">
      <c r="A385" s="23"/>
      <c r="B385" s="88" t="s">
        <v>360</v>
      </c>
      <c r="C385" s="17" t="s">
        <v>401</v>
      </c>
      <c r="D385" s="87" t="s">
        <v>361</v>
      </c>
      <c r="E385" s="65">
        <v>22686.69</v>
      </c>
      <c r="J385" s="144"/>
      <c r="K385" s="144"/>
    </row>
    <row r="386" spans="1:11" ht="31.5">
      <c r="A386" s="23"/>
      <c r="B386" s="90" t="s">
        <v>421</v>
      </c>
      <c r="C386" s="83" t="s">
        <v>422</v>
      </c>
      <c r="D386" s="83"/>
      <c r="E386" s="93">
        <f>E387</f>
        <v>764642</v>
      </c>
      <c r="J386" s="144"/>
      <c r="K386" s="144"/>
    </row>
    <row r="387" spans="1:11" ht="31.5">
      <c r="A387" s="23"/>
      <c r="B387" s="88" t="s">
        <v>423</v>
      </c>
      <c r="C387" s="87" t="s">
        <v>424</v>
      </c>
      <c r="D387" s="87"/>
      <c r="E387" s="92">
        <f>E388+E390</f>
        <v>764642</v>
      </c>
      <c r="J387" s="144"/>
      <c r="K387" s="144"/>
    </row>
    <row r="388" spans="1:11" ht="31.5">
      <c r="A388" s="23"/>
      <c r="B388" s="94" t="s">
        <v>425</v>
      </c>
      <c r="C388" s="87" t="s">
        <v>426</v>
      </c>
      <c r="D388" s="87"/>
      <c r="E388" s="92">
        <f>E389</f>
        <v>166626</v>
      </c>
      <c r="J388" s="144"/>
      <c r="K388" s="144"/>
    </row>
    <row r="389" spans="1:11" ht="63">
      <c r="A389" s="23"/>
      <c r="B389" s="96" t="s">
        <v>349</v>
      </c>
      <c r="C389" s="87" t="s">
        <v>426</v>
      </c>
      <c r="D389" s="87" t="s">
        <v>350</v>
      </c>
      <c r="E389" s="92">
        <v>166626</v>
      </c>
      <c r="J389" s="144"/>
      <c r="K389" s="144"/>
    </row>
    <row r="390" spans="1:11" ht="31.5">
      <c r="A390" s="23"/>
      <c r="B390" s="53" t="s">
        <v>347</v>
      </c>
      <c r="C390" s="87" t="s">
        <v>427</v>
      </c>
      <c r="D390" s="87"/>
      <c r="E390" s="92">
        <f>E391</f>
        <v>598016</v>
      </c>
      <c r="J390" s="144"/>
      <c r="K390" s="144"/>
    </row>
    <row r="391" spans="1:11" ht="63">
      <c r="A391" s="23"/>
      <c r="B391" s="53" t="s">
        <v>349</v>
      </c>
      <c r="C391" s="87" t="s">
        <v>427</v>
      </c>
      <c r="D391" s="87" t="s">
        <v>350</v>
      </c>
      <c r="E391" s="92">
        <v>598016</v>
      </c>
      <c r="J391" s="144"/>
      <c r="K391" s="144"/>
    </row>
    <row r="392" spans="2:5" ht="31.5">
      <c r="B392" s="36" t="s">
        <v>353</v>
      </c>
      <c r="C392" s="29" t="s">
        <v>354</v>
      </c>
      <c r="D392" s="83"/>
      <c r="E392" s="67">
        <f aca="true" t="shared" si="36" ref="E392:E393">E393</f>
        <v>977822</v>
      </c>
    </row>
    <row r="393" spans="2:5" ht="31.5">
      <c r="B393" s="39" t="s">
        <v>355</v>
      </c>
      <c r="C393" s="17" t="s">
        <v>356</v>
      </c>
      <c r="D393" s="87"/>
      <c r="E393" s="65">
        <f t="shared" si="36"/>
        <v>977822</v>
      </c>
    </row>
    <row r="394" spans="2:5" ht="31.5">
      <c r="B394" s="39" t="s">
        <v>347</v>
      </c>
      <c r="C394" s="17" t="s">
        <v>357</v>
      </c>
      <c r="D394" s="87"/>
      <c r="E394" s="65">
        <f>E395+E396+E397</f>
        <v>977822</v>
      </c>
    </row>
    <row r="395" spans="2:5" ht="63">
      <c r="B395" s="88" t="s">
        <v>349</v>
      </c>
      <c r="C395" s="17" t="s">
        <v>357</v>
      </c>
      <c r="D395" s="87" t="s">
        <v>350</v>
      </c>
      <c r="E395" s="65">
        <v>692800</v>
      </c>
    </row>
    <row r="396" spans="2:5" ht="31.5">
      <c r="B396" s="88" t="s">
        <v>358</v>
      </c>
      <c r="C396" s="17" t="s">
        <v>357</v>
      </c>
      <c r="D396" s="87" t="s">
        <v>359</v>
      </c>
      <c r="E396" s="65">
        <v>284022</v>
      </c>
    </row>
    <row r="397" spans="2:5" ht="15.75">
      <c r="B397" s="88" t="s">
        <v>360</v>
      </c>
      <c r="C397" s="17" t="s">
        <v>357</v>
      </c>
      <c r="D397" s="87" t="s">
        <v>361</v>
      </c>
      <c r="E397" s="65">
        <v>1000</v>
      </c>
    </row>
    <row r="398" spans="2:5" ht="31.5">
      <c r="B398" s="90" t="s">
        <v>501</v>
      </c>
      <c r="C398" s="83" t="s">
        <v>502</v>
      </c>
      <c r="D398" s="87"/>
      <c r="E398" s="67">
        <f>E399</f>
        <v>19625995.87</v>
      </c>
    </row>
    <row r="399" spans="2:5" ht="31.5">
      <c r="B399" s="88" t="s">
        <v>503</v>
      </c>
      <c r="C399" s="87" t="s">
        <v>505</v>
      </c>
      <c r="D399" s="87"/>
      <c r="E399" s="65">
        <f>E402+E400</f>
        <v>19625995.87</v>
      </c>
    </row>
    <row r="400" spans="2:5" ht="47.25">
      <c r="B400" s="88" t="s">
        <v>506</v>
      </c>
      <c r="C400" s="89" t="s">
        <v>507</v>
      </c>
      <c r="D400" s="87"/>
      <c r="E400" s="65">
        <f>E401</f>
        <v>2736500</v>
      </c>
    </row>
    <row r="401" spans="2:5" ht="15.75">
      <c r="B401" s="88" t="s">
        <v>508</v>
      </c>
      <c r="C401" s="89" t="s">
        <v>507</v>
      </c>
      <c r="D401" s="87" t="s">
        <v>509</v>
      </c>
      <c r="E401" s="65">
        <v>2736500</v>
      </c>
    </row>
    <row r="402" spans="2:5" ht="31.5">
      <c r="B402" s="88" t="s">
        <v>510</v>
      </c>
      <c r="C402" s="87" t="s">
        <v>512</v>
      </c>
      <c r="D402" s="87"/>
      <c r="E402" s="65">
        <f>E403+E404+E406+E405</f>
        <v>16889495.87</v>
      </c>
    </row>
    <row r="403" spans="2:5" ht="31.5">
      <c r="B403" s="88" t="s">
        <v>358</v>
      </c>
      <c r="C403" s="87" t="s">
        <v>512</v>
      </c>
      <c r="D403" s="87" t="s">
        <v>359</v>
      </c>
      <c r="E403" s="65">
        <v>4427923.73</v>
      </c>
    </row>
    <row r="404" spans="2:5" ht="15.75">
      <c r="B404" s="53" t="s">
        <v>445</v>
      </c>
      <c r="C404" s="87" t="s">
        <v>512</v>
      </c>
      <c r="D404" s="87" t="s">
        <v>446</v>
      </c>
      <c r="E404" s="65">
        <v>106600</v>
      </c>
    </row>
    <row r="405" spans="2:5" ht="31.5">
      <c r="B405" s="88" t="s">
        <v>562</v>
      </c>
      <c r="C405" s="87" t="s">
        <v>512</v>
      </c>
      <c r="D405" s="87" t="s">
        <v>563</v>
      </c>
      <c r="E405" s="65">
        <v>2000000</v>
      </c>
    </row>
    <row r="406" spans="2:5" ht="15.75">
      <c r="B406" s="88" t="s">
        <v>360</v>
      </c>
      <c r="C406" s="87" t="s">
        <v>512</v>
      </c>
      <c r="D406" s="87" t="s">
        <v>361</v>
      </c>
      <c r="E406" s="65">
        <v>10354972.14</v>
      </c>
    </row>
    <row r="407" spans="2:5" ht="31.5">
      <c r="B407" s="35" t="s">
        <v>404</v>
      </c>
      <c r="C407" s="83" t="s">
        <v>405</v>
      </c>
      <c r="D407" s="83"/>
      <c r="E407" s="67">
        <f>E408</f>
        <v>1643910</v>
      </c>
    </row>
    <row r="408" spans="2:5" ht="15.75">
      <c r="B408" s="88" t="s">
        <v>406</v>
      </c>
      <c r="C408" s="87" t="s">
        <v>407</v>
      </c>
      <c r="D408" s="87"/>
      <c r="E408" s="65">
        <f>E409+E411+E413</f>
        <v>1643910</v>
      </c>
    </row>
    <row r="409" spans="2:5" ht="63">
      <c r="B409" s="88" t="s">
        <v>408</v>
      </c>
      <c r="C409" s="87" t="s">
        <v>409</v>
      </c>
      <c r="D409" s="87"/>
      <c r="E409" s="65">
        <f>E410</f>
        <v>34810</v>
      </c>
    </row>
    <row r="410" spans="2:5" ht="63">
      <c r="B410" s="88" t="s">
        <v>349</v>
      </c>
      <c r="C410" s="87" t="s">
        <v>409</v>
      </c>
      <c r="D410" s="87" t="s">
        <v>350</v>
      </c>
      <c r="E410" s="65">
        <v>34810</v>
      </c>
    </row>
    <row r="411" spans="2:5" ht="47.25">
      <c r="B411" s="39" t="s">
        <v>410</v>
      </c>
      <c r="C411" s="87" t="s">
        <v>411</v>
      </c>
      <c r="D411" s="87"/>
      <c r="E411" s="65">
        <f>E412</f>
        <v>348100</v>
      </c>
    </row>
    <row r="412" spans="2:5" ht="63">
      <c r="B412" s="88" t="s">
        <v>349</v>
      </c>
      <c r="C412" s="87" t="s">
        <v>411</v>
      </c>
      <c r="D412" s="87" t="s">
        <v>350</v>
      </c>
      <c r="E412" s="65">
        <v>348100</v>
      </c>
    </row>
    <row r="413" spans="1:5" ht="47.25">
      <c r="A413" s="23"/>
      <c r="B413" s="88" t="s">
        <v>877</v>
      </c>
      <c r="C413" s="17" t="s">
        <v>514</v>
      </c>
      <c r="D413" s="87"/>
      <c r="E413" s="65">
        <f>E414+E415</f>
        <v>1261000</v>
      </c>
    </row>
    <row r="414" spans="1:5" ht="63">
      <c r="A414" s="23"/>
      <c r="B414" s="39" t="s">
        <v>349</v>
      </c>
      <c r="C414" s="17" t="s">
        <v>514</v>
      </c>
      <c r="D414" s="87" t="s">
        <v>350</v>
      </c>
      <c r="E414" s="65">
        <v>1183481.97</v>
      </c>
    </row>
    <row r="415" spans="1:5" ht="31.5">
      <c r="A415" s="23"/>
      <c r="B415" s="88" t="s">
        <v>358</v>
      </c>
      <c r="C415" s="17" t="s">
        <v>514</v>
      </c>
      <c r="D415" s="87" t="s">
        <v>359</v>
      </c>
      <c r="E415" s="65">
        <v>77518.03</v>
      </c>
    </row>
    <row r="416" spans="1:5" ht="15.75">
      <c r="A416" s="23"/>
      <c r="B416" s="52" t="s">
        <v>430</v>
      </c>
      <c r="C416" s="29" t="s">
        <v>431</v>
      </c>
      <c r="D416" s="83"/>
      <c r="E416" s="93">
        <f aca="true" t="shared" si="37" ref="E416:E418">E417</f>
        <v>696972.91</v>
      </c>
    </row>
    <row r="417" spans="1:5" ht="15.75">
      <c r="A417" s="23"/>
      <c r="B417" s="53" t="s">
        <v>428</v>
      </c>
      <c r="C417" s="17" t="s">
        <v>432</v>
      </c>
      <c r="D417" s="87"/>
      <c r="E417" s="92">
        <f t="shared" si="37"/>
        <v>696972.91</v>
      </c>
    </row>
    <row r="418" spans="1:5" ht="15.75">
      <c r="A418" s="23"/>
      <c r="B418" s="53" t="s">
        <v>433</v>
      </c>
      <c r="C418" s="17" t="s">
        <v>434</v>
      </c>
      <c r="D418" s="87"/>
      <c r="E418" s="92">
        <f t="shared" si="37"/>
        <v>696972.91</v>
      </c>
    </row>
    <row r="419" spans="1:5" ht="15.75">
      <c r="A419" s="23"/>
      <c r="B419" s="53" t="s">
        <v>360</v>
      </c>
      <c r="C419" s="17" t="s">
        <v>434</v>
      </c>
      <c r="D419" s="87" t="s">
        <v>361</v>
      </c>
      <c r="E419" s="92">
        <v>696972.91</v>
      </c>
    </row>
    <row r="422" ht="12.75">
      <c r="E422" s="146"/>
    </row>
  </sheetData>
  <sheetProtection selectLockedCells="1" selectUnlockedCells="1"/>
  <mergeCells count="3">
    <mergeCell ref="D5:E5"/>
    <mergeCell ref="B9:E10"/>
    <mergeCell ref="B11:E11"/>
  </mergeCells>
  <printOptions/>
  <pageMargins left="0" right="0" top="0.7479166666666667" bottom="0.7479166666666667" header="0.5118055555555555" footer="0.5118055555555555"/>
  <pageSetup horizontalDpi="300" verticalDpi="3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2023-12-22T10:34:26Z</cp:lastPrinted>
  <dcterms:modified xsi:type="dcterms:W3CDTF">2023-12-22T11:54:02Z</dcterms:modified>
  <cp:category/>
  <cp:version/>
  <cp:contentType/>
  <cp:contentStatus/>
</cp:coreProperties>
</file>